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ONTABILIDAD 01\Desktop\"/>
    </mc:Choice>
  </mc:AlternateContent>
  <xr:revisionPtr revIDLastSave="0" documentId="13_ncr:1_{D6C62FE6-0425-47AB-9510-A2499C1ADABE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Plantilla Presupuesto" sheetId="2" state="hidden" r:id="rId1"/>
    <sheet name="FONDO 100" sheetId="5" state="hidden" r:id="rId2"/>
    <sheet name=" FONDO 10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5" l="1"/>
  <c r="D84" i="5"/>
  <c r="G84" i="5"/>
  <c r="H84" i="5"/>
  <c r="I84" i="5"/>
  <c r="J84" i="5"/>
  <c r="K84" i="5"/>
  <c r="L84" i="5"/>
  <c r="M84" i="5"/>
  <c r="N84" i="5"/>
  <c r="O84" i="5"/>
  <c r="F84" i="5"/>
  <c r="E84" i="5"/>
  <c r="M73" i="5" l="1"/>
  <c r="M86" i="5" s="1"/>
  <c r="G73" i="5"/>
  <c r="G86" i="5" s="1"/>
  <c r="O73" i="5"/>
  <c r="O86" i="5" s="1"/>
  <c r="N73" i="5"/>
  <c r="N86" i="5" s="1"/>
  <c r="L73" i="5"/>
  <c r="L86" i="5" s="1"/>
  <c r="K73" i="5"/>
  <c r="K86" i="5" s="1"/>
  <c r="J73" i="5"/>
  <c r="J86" i="5" s="1"/>
  <c r="I73" i="5"/>
  <c r="I86" i="5" s="1"/>
  <c r="H73" i="5"/>
  <c r="H86" i="5" s="1"/>
  <c r="F86" i="3"/>
  <c r="F73" i="5" l="1"/>
  <c r="F86" i="5" s="1"/>
  <c r="D73" i="5" l="1"/>
  <c r="D86" i="5" s="1"/>
  <c r="E73" i="5"/>
  <c r="E86" i="5" s="1"/>
  <c r="O86" i="3"/>
  <c r="L86" i="3" l="1"/>
  <c r="AB8" i="5" l="1"/>
  <c r="U8" i="5"/>
  <c r="V8" i="5" s="1"/>
  <c r="W8" i="5" l="1"/>
  <c r="X8" i="5" s="1"/>
  <c r="Y8" i="5" s="1"/>
  <c r="Z8" i="5" s="1"/>
  <c r="E86" i="3"/>
  <c r="AA7" i="5" l="1"/>
  <c r="AB7" i="5" s="1"/>
  <c r="D86" i="3"/>
  <c r="N86" i="3" l="1"/>
  <c r="M86" i="3"/>
  <c r="K86" i="3" l="1"/>
  <c r="J86" i="3" l="1"/>
  <c r="H86" i="3" l="1"/>
  <c r="I86" i="3"/>
  <c r="G86" i="3" l="1"/>
  <c r="B86" i="2" l="1"/>
  <c r="U8" i="3" l="1"/>
  <c r="V8" i="3" s="1"/>
  <c r="W8" i="3" s="1"/>
  <c r="X8" i="3" s="1"/>
  <c r="Y8" i="3" s="1"/>
  <c r="Z8" i="3" s="1"/>
  <c r="AB8" i="3" s="1"/>
  <c r="AA7" i="3" l="1"/>
  <c r="AB7" i="3" s="1"/>
</calcChain>
</file>

<file path=xl/sharedStrings.xml><?xml version="1.0" encoding="utf-8"?>
<sst xmlns="http://schemas.openxmlformats.org/spreadsheetml/2006/main" count="310" uniqueCount="118">
  <si>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</si>
  <si>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</si>
  <si>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</si>
  <si>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</si>
  <si>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</si>
  <si>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</si>
  <si>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</si>
  <si>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</si>
  <si>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</si>
  <si>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</si>
  <si>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</si>
  <si>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</si>
  <si>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</si>
  <si>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</si>
  <si>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</si>
  <si>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</si>
  <si>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</si>
  <si>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</si>
  <si>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</si>
  <si>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</si>
  <si>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</si>
  <si>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</si>
  <si>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</si>
  <si>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</si>
  <si>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</si>
  <si>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</si>
  <si>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</si>
  <si>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</si>
  <si>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</si>
  <si>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</si>
  <si>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</si>
  <si>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</si>
  <si>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</si>
  <si>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</si>
  <si>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</si>
  <si>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</si>
  <si>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</si>
  <si>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</si>
  <si>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</si>
  <si>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</si>
  <si>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</si>
  <si>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</si>
  <si>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</si>
  <si>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</si>
  <si>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</si>
  <si>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</si>
  <si>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</si>
  <si>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</si>
  <si>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</si>
  <si>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</si>
  <si>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</si>
  <si>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</si>
  <si>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</si>
  <si>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</si>
  <si>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</si>
  <si>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</si>
  <si>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</si>
  <si>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</si>
  <si>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</si>
  <si>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</si>
  <si>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</si>
  <si>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</si>
  <si>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</si>
  <si>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</si>
  <si>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</si>
  <si>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</si>
  <si>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</si>
  <si>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</si>
  <si>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</si>
  <si>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</si>
  <si>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</si>
  <si>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</si>
  <si>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</si>
  <si>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</si>
  <si>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</si>
  <si>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</si>
  <si>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</si>
  <si>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</si>
  <si>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</si>
  <si>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</si>
  <si>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</si>
  <si>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</si>
  <si>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</si>
  <si>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</si>
  <si>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</si>
  <si>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</si>
  <si>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</si>
  <si>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</si>
  <si>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</si>
  <si>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</si>
  <si>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</si>
  <si>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</si>
  <si>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</si>
  <si>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</si>
  <si>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</si>
  <si>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</si>
  <si>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</si>
  <si>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</si>
  <si>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</si>
  <si>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</si>
  <si>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</si>
  <si>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</si>
  <si>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</si>
  <si>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</si>
  <si>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</si>
  <si>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</si>
  <si>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</si>
  <si>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</si>
  <si>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</si>
  <si>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</si>
  <si>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Medio Ambiente</t>
  </si>
  <si>
    <t>Parque Zoologico Nacional</t>
  </si>
  <si>
    <t>Lic. Gregorio Reyes Santos</t>
  </si>
  <si>
    <t>Encargado Contabilidad y presupuesto</t>
  </si>
  <si>
    <t>Encargado contabilidad y Presupuesto</t>
  </si>
  <si>
    <t>FONDO 100</t>
  </si>
  <si>
    <t>FONDO 102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</si>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</sst>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4" fillId="0" borderId="0" xfId="0" applyFont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3" fontId="3" fillId="0" borderId="0" xfId="1" applyFont="1" applyAlignment="1">
      <alignment vertical="center" wrapText="1"/>
    </xf>
    <xf numFmtId="43" fontId="3" fillId="0" borderId="0" xfId="1" applyFont="1"/>
    <xf numFmtId="0" fontId="4" fillId="0" borderId="0" xfId="0" applyFont="1" applyAlignment="1">
      <alignment horizontal="left" vertical="center" wrapText="1" indent="2"/>
    </xf>
    <xf numFmtId="164" fontId="4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43" fontId="5" fillId="0" borderId="1" xfId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3" fontId="6" fillId="0" borderId="0" xfId="1" applyFont="1"/>
    <xf numFmtId="0" fontId="6" fillId="0" borderId="0" xfId="0" applyFont="1" applyAlignment="1">
      <alignment horizontal="left" vertical="center" wrapText="1" indent="2"/>
    </xf>
    <xf numFmtId="0" fontId="5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43" fontId="11" fillId="0" borderId="0" xfId="1" applyFont="1" applyAlignment="1">
      <alignment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/>
    <xf numFmtId="164" fontId="10" fillId="3" borderId="2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164" fontId="6" fillId="0" borderId="0" xfId="0" applyNumberFormat="1" applyFont="1"/>
    <xf numFmtId="164" fontId="5" fillId="2" borderId="0" xfId="0" applyNumberFormat="1" applyFont="1" applyFill="1" applyBorder="1" applyAlignment="1">
      <alignment horizontal="center" vertical="center" wrapText="1"/>
    </xf>
    <xf numFmtId="43" fontId="16" fillId="0" borderId="0" xfId="1" applyFont="1" applyAlignment="1">
      <alignment vertical="center" wrapText="1"/>
    </xf>
    <xf numFmtId="164" fontId="16" fillId="0" borderId="0" xfId="0" applyNumberFormat="1" applyFont="1" applyAlignment="1">
      <alignment vertical="center" wrapText="1"/>
    </xf>
    <xf numFmtId="0" fontId="16" fillId="0" borderId="0" xfId="0" applyFont="1"/>
    <xf numFmtId="164" fontId="7" fillId="2" borderId="2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  <xf numFmtId="43" fontId="11" fillId="0" borderId="0" xfId="1" applyFont="1" applyBorder="1" applyAlignment="1">
      <alignment vertical="center" wrapText="1"/>
    </xf>
    <xf numFmtId="0" fontId="6" fillId="0" borderId="0" xfId="0" applyFont="1" applyBorder="1"/>
    <xf numFmtId="164" fontId="6" fillId="0" borderId="0" xfId="1" applyNumberFormat="1" applyFont="1"/>
    <xf numFmtId="43" fontId="7" fillId="0" borderId="1" xfId="1" applyFont="1" applyBorder="1" applyAlignment="1">
      <alignment horizontal="left" vertical="center" wrapText="1"/>
    </xf>
    <xf numFmtId="164" fontId="16" fillId="0" borderId="0" xfId="0" applyNumberFormat="1" applyFont="1"/>
    <xf numFmtId="43" fontId="17" fillId="0" borderId="0" xfId="1" applyFont="1" applyAlignment="1">
      <alignment vertical="center" wrapText="1"/>
    </xf>
    <xf numFmtId="43" fontId="4" fillId="0" borderId="0" xfId="1" applyFont="1" applyBorder="1" applyAlignment="1">
      <alignment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8" fillId="3" borderId="0" xfId="0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vertical="center" wrapText="1"/>
    </xf>
    <xf numFmtId="43" fontId="9" fillId="0" borderId="0" xfId="1" applyFont="1" applyAlignment="1">
      <alignment vertical="center" wrapText="1"/>
    </xf>
    <xf numFmtId="0" fontId="9" fillId="0" borderId="0" xfId="0" applyFont="1"/>
    <xf numFmtId="43" fontId="9" fillId="0" borderId="0" xfId="1" applyFont="1" applyBorder="1" applyAlignment="1">
      <alignment vertical="center" wrapText="1"/>
    </xf>
    <xf numFmtId="43" fontId="9" fillId="0" borderId="0" xfId="1" applyFont="1"/>
    <xf numFmtId="0" fontId="8" fillId="3" borderId="0" xfId="0" applyFont="1" applyFill="1" applyBorder="1" applyAlignment="1">
      <alignment vertical="center" wrapText="1"/>
    </xf>
    <xf numFmtId="43" fontId="9" fillId="0" borderId="0" xfId="0" applyNumberFormat="1" applyFont="1"/>
    <xf numFmtId="43" fontId="8" fillId="0" borderId="0" xfId="1" applyFont="1" applyAlignment="1">
      <alignment vertical="center" wrapText="1"/>
    </xf>
    <xf numFmtId="43" fontId="9" fillId="0" borderId="0" xfId="1" applyFont="1" applyBorder="1"/>
    <xf numFmtId="164" fontId="8" fillId="2" borderId="2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164" fontId="3" fillId="0" borderId="0" xfId="1" applyNumberFormat="1" applyFont="1" applyAlignment="1">
      <alignment vertical="center" wrapText="1"/>
    </xf>
    <xf numFmtId="164" fontId="9" fillId="0" borderId="0" xfId="1" applyNumberFormat="1" applyFont="1"/>
    <xf numFmtId="164" fontId="19" fillId="0" borderId="0" xfId="0" applyNumberFormat="1" applyFont="1" applyAlignment="1">
      <alignment vertical="center" wrapText="1"/>
    </xf>
    <xf numFmtId="0" fontId="19" fillId="0" borderId="0" xfId="0" applyFont="1"/>
    <xf numFmtId="164" fontId="20" fillId="0" borderId="0" xfId="0" applyNumberFormat="1" applyFont="1" applyAlignment="1">
      <alignment vertical="center" wrapText="1"/>
    </xf>
    <xf numFmtId="164" fontId="9" fillId="0" borderId="0" xfId="1" applyNumberFormat="1" applyFont="1" applyAlignment="1">
      <alignment vertical="center" wrapText="1"/>
    </xf>
    <xf numFmtId="164" fontId="4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>
    <xdr:from>
      <xdr:col>1</xdr:col>
      <xdr:colOff>790575</xdr:colOff>
      <xdr:row>0</xdr:row>
      <xdr:rowOff>171450</xdr:rowOff>
    </xdr:from>
    <xdr:to>
      <xdr:col>2</xdr:col>
      <xdr:colOff>666750</xdr:colOff>
      <xdr:row>4</xdr:row>
      <xdr:rowOff>19050</xdr:rowOff>
    </xdr:to>
    <xdr:pic>
      <xdr:nvPicPr>
        <xdr:cNvPr id="5" name="Imagen 1" descr="LOGO NUEV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71450"/>
          <a:ext cx="94297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485776</xdr:colOff>
      <xdr:row>1</xdr:row>
      <xdr:rowOff>38100</xdr:rowOff>
    </xdr:from>
    <xdr:to>
      <xdr:col>0</xdr:col>
      <xdr:colOff>1181100</xdr:colOff>
      <xdr:row>4</xdr:row>
      <xdr:rowOff>1</xdr:rowOff>
    </xdr:to>
    <xdr:pic>
      <xdr:nvPicPr>
        <xdr:cNvPr id="7" name="Imagen 6" descr="Resultado de imagen para logo del ministerio de medio ambient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6" y="276225"/>
          <a:ext cx="695324" cy="581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249998</xdr:colOff>
      <xdr:row>0</xdr:row>
      <xdr:rowOff>208572</xdr:rowOff>
    </xdr:from>
    <xdr:to>
      <xdr:col>14</xdr:col>
      <xdr:colOff>360405</xdr:colOff>
      <xdr:row>3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888798" y="208572"/>
          <a:ext cx="586657" cy="5821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14865" y="247822"/>
          <a:ext cx="699841" cy="5726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510269</xdr:colOff>
      <xdr:row>0</xdr:row>
      <xdr:rowOff>197305</xdr:rowOff>
    </xdr:from>
    <xdr:to>
      <xdr:col>1</xdr:col>
      <xdr:colOff>1503590</xdr:colOff>
      <xdr:row>4</xdr:row>
      <xdr:rowOff>112940</xdr:rowOff>
    </xdr:to>
    <xdr:pic>
      <xdr:nvPicPr>
        <xdr:cNvPr id="4" name="Imagen 3" descr="Resultado de imagen para logo del ministerio de medio ambient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269" y="197305"/>
          <a:ext cx="994682" cy="72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114300</xdr:colOff>
      <xdr:row>0</xdr:row>
      <xdr:rowOff>196326</xdr:rowOff>
    </xdr:from>
    <xdr:to>
      <xdr:col>14</xdr:col>
      <xdr:colOff>420461</xdr:colOff>
      <xdr:row>3</xdr:row>
      <xdr:rowOff>186801</xdr:rowOff>
    </xdr:to>
    <xdr:pic>
      <xdr:nvPicPr>
        <xdr:cNvPr id="5" name="Imagen 1" descr="LOGO NUEV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8711" y="196326"/>
          <a:ext cx="755196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249998</xdr:colOff>
      <xdr:row>0</xdr:row>
      <xdr:rowOff>208572</xdr:rowOff>
    </xdr:from>
    <xdr:to>
      <xdr:col>14</xdr:col>
      <xdr:colOff>360405</xdr:colOff>
      <xdr:row>3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510269</xdr:colOff>
      <xdr:row>0</xdr:row>
      <xdr:rowOff>197305</xdr:rowOff>
    </xdr:from>
    <xdr:to>
      <xdr:col>1</xdr:col>
      <xdr:colOff>1503590</xdr:colOff>
      <xdr:row>4</xdr:row>
      <xdr:rowOff>112940</xdr:rowOff>
    </xdr:to>
    <xdr:pic>
      <xdr:nvPicPr>
        <xdr:cNvPr id="5" name="Imagen 4" descr="Resultado de imagen para logo del ministerio de medio ambient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269" y="197305"/>
          <a:ext cx="993321" cy="72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107497</xdr:colOff>
      <xdr:row>0</xdr:row>
      <xdr:rowOff>196325</xdr:rowOff>
    </xdr:from>
    <xdr:to>
      <xdr:col>15</xdr:col>
      <xdr:colOff>12247</xdr:colOff>
      <xdr:row>3</xdr:row>
      <xdr:rowOff>186800</xdr:rowOff>
    </xdr:to>
    <xdr:pic>
      <xdr:nvPicPr>
        <xdr:cNvPr id="6" name="Imagen 1" descr="LOGO NUEV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0443" y="196325"/>
          <a:ext cx="782411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5"/>
  <sheetViews>
    <sheetView showGridLines="0" zoomScaleNormal="100" workbookViewId="0">
      <selection activeCell="G21" sqref="G21:G22"/>
    </sheetView>
  </sheetViews>
  <sheetFormatPr baseColWidth="10" defaultColWidth="9.140625" defaultRowHeight="15" x14ac:dyDescent="0.25"/>
  <cols>
    <col min="1" max="1" width="41.42578125" customWidth="1"/>
    <col min="2" max="2" width="14.42578125" customWidth="1"/>
    <col min="3" max="3" width="12.140625" customWidth="1"/>
    <col min="4" max="4" width="11.5703125" bestFit="1" customWidth="1"/>
  </cols>
  <sheetData>
    <row r="1" spans="1:5" ht="18.75" x14ac:dyDescent="0.3">
      <c r="A1" s="77" t="s">
        <v>110</v>
      </c>
      <c r="B1" s="77"/>
      <c r="C1" s="77"/>
      <c r="E1" s="1" t="s">
        <v>39</v>
      </c>
    </row>
    <row r="2" spans="1:5" x14ac:dyDescent="0.25">
      <c r="A2" s="77" t="s">
        <v>111</v>
      </c>
      <c r="B2" s="77"/>
      <c r="C2" s="77"/>
      <c r="E2" s="2" t="s">
        <v>102</v>
      </c>
    </row>
    <row r="3" spans="1:5" x14ac:dyDescent="0.25">
      <c r="A3" s="77" t="s">
        <v>117</v>
      </c>
      <c r="B3" s="77"/>
      <c r="C3" s="77"/>
      <c r="E3" s="2" t="s">
        <v>103</v>
      </c>
    </row>
    <row r="4" spans="1:5" ht="18.75" x14ac:dyDescent="0.3">
      <c r="A4" s="77" t="s">
        <v>108</v>
      </c>
      <c r="B4" s="77"/>
      <c r="C4" s="77"/>
      <c r="E4" s="1" t="s">
        <v>94</v>
      </c>
    </row>
    <row r="5" spans="1:5" x14ac:dyDescent="0.25">
      <c r="A5" s="78" t="s">
        <v>36</v>
      </c>
      <c r="B5" s="78"/>
      <c r="C5" s="78"/>
      <c r="E5" s="2" t="s">
        <v>100</v>
      </c>
    </row>
    <row r="6" spans="1:5" x14ac:dyDescent="0.25">
      <c r="A6" s="6"/>
      <c r="B6" s="6"/>
      <c r="C6" s="6"/>
      <c r="E6" s="2" t="s">
        <v>101</v>
      </c>
    </row>
    <row r="7" spans="1:5" ht="22.5" x14ac:dyDescent="0.25">
      <c r="A7" s="7" t="s">
        <v>0</v>
      </c>
      <c r="B7" s="8" t="s">
        <v>37</v>
      </c>
      <c r="C7" s="8" t="s">
        <v>38</v>
      </c>
    </row>
    <row r="8" spans="1:5" x14ac:dyDescent="0.25">
      <c r="A8" s="9" t="s">
        <v>1</v>
      </c>
      <c r="B8" s="10"/>
      <c r="C8" s="10"/>
    </row>
    <row r="9" spans="1:5" x14ac:dyDescent="0.25">
      <c r="A9" s="11" t="s">
        <v>2</v>
      </c>
      <c r="B9" s="12"/>
      <c r="C9" s="13"/>
    </row>
    <row r="10" spans="1:5" x14ac:dyDescent="0.25">
      <c r="A10" s="14" t="s">
        <v>3</v>
      </c>
      <c r="B10" s="72">
        <v>48610000</v>
      </c>
      <c r="C10" s="72">
        <v>0</v>
      </c>
    </row>
    <row r="11" spans="1:5" x14ac:dyDescent="0.25">
      <c r="A11" s="14" t="s">
        <v>4</v>
      </c>
      <c r="B11" s="72">
        <v>3020000</v>
      </c>
      <c r="C11" s="73">
        <v>0</v>
      </c>
    </row>
    <row r="12" spans="1:5" x14ac:dyDescent="0.25">
      <c r="A12" s="14" t="s">
        <v>40</v>
      </c>
      <c r="B12" s="72">
        <v>400000</v>
      </c>
      <c r="C12" s="73">
        <v>0</v>
      </c>
    </row>
    <row r="13" spans="1:5" x14ac:dyDescent="0.25">
      <c r="A13" s="14" t="s">
        <v>5</v>
      </c>
      <c r="B13" s="72">
        <v>150000</v>
      </c>
      <c r="C13" s="73">
        <v>0</v>
      </c>
    </row>
    <row r="14" spans="1:5" x14ac:dyDescent="0.25">
      <c r="A14" s="14" t="s">
        <v>6</v>
      </c>
      <c r="B14" s="72">
        <v>7025000</v>
      </c>
      <c r="C14" s="73">
        <v>0</v>
      </c>
    </row>
    <row r="15" spans="1:5" x14ac:dyDescent="0.25">
      <c r="A15" s="11" t="s">
        <v>7</v>
      </c>
      <c r="B15" s="74"/>
      <c r="C15" s="73"/>
    </row>
    <row r="16" spans="1:5" x14ac:dyDescent="0.25">
      <c r="A16" s="14" t="s">
        <v>8</v>
      </c>
      <c r="B16" s="72">
        <v>2767326</v>
      </c>
      <c r="C16" s="73">
        <v>0</v>
      </c>
    </row>
    <row r="17" spans="1:3" x14ac:dyDescent="0.25">
      <c r="A17" s="14" t="s">
        <v>9</v>
      </c>
      <c r="B17" s="72"/>
      <c r="C17" s="73"/>
    </row>
    <row r="18" spans="1:3" x14ac:dyDescent="0.25">
      <c r="A18" s="14" t="s">
        <v>10</v>
      </c>
      <c r="B18" s="72"/>
      <c r="C18" s="73"/>
    </row>
    <row r="19" spans="1:3" ht="18" customHeight="1" x14ac:dyDescent="0.25">
      <c r="A19" s="14" t="s">
        <v>11</v>
      </c>
      <c r="B19" s="72">
        <v>200000</v>
      </c>
      <c r="C19" s="73">
        <v>0</v>
      </c>
    </row>
    <row r="20" spans="1:3" x14ac:dyDescent="0.25">
      <c r="A20" s="14" t="s">
        <v>12</v>
      </c>
      <c r="B20" s="72">
        <v>150000</v>
      </c>
      <c r="C20" s="73">
        <v>0</v>
      </c>
    </row>
    <row r="21" spans="1:3" x14ac:dyDescent="0.25">
      <c r="A21" s="14" t="s">
        <v>13</v>
      </c>
      <c r="B21" s="72">
        <v>1390195</v>
      </c>
      <c r="C21" s="73">
        <v>0</v>
      </c>
    </row>
    <row r="22" spans="1:3" ht="22.5" x14ac:dyDescent="0.25">
      <c r="A22" s="14" t="s">
        <v>14</v>
      </c>
      <c r="B22" s="72">
        <v>750000</v>
      </c>
      <c r="C22" s="73">
        <v>0</v>
      </c>
    </row>
    <row r="23" spans="1:3" ht="22.5" x14ac:dyDescent="0.25">
      <c r="A23" s="14" t="s">
        <v>15</v>
      </c>
      <c r="B23" s="72">
        <v>2105000</v>
      </c>
      <c r="C23" s="73">
        <v>0</v>
      </c>
    </row>
    <row r="24" spans="1:3" x14ac:dyDescent="0.25">
      <c r="A24" s="14" t="s">
        <v>41</v>
      </c>
      <c r="B24" s="72"/>
      <c r="C24" s="73"/>
    </row>
    <row r="25" spans="1:3" x14ac:dyDescent="0.25">
      <c r="A25" s="11" t="s">
        <v>16</v>
      </c>
      <c r="B25" s="74"/>
      <c r="C25" s="73"/>
    </row>
    <row r="26" spans="1:3" x14ac:dyDescent="0.25">
      <c r="A26" s="14" t="s">
        <v>17</v>
      </c>
      <c r="B26" s="72">
        <v>13240000</v>
      </c>
      <c r="C26" s="73">
        <v>0</v>
      </c>
    </row>
    <row r="27" spans="1:3" x14ac:dyDescent="0.25">
      <c r="A27" s="14" t="s">
        <v>18</v>
      </c>
      <c r="B27" s="72">
        <v>375000</v>
      </c>
      <c r="C27" s="73">
        <v>0</v>
      </c>
    </row>
    <row r="28" spans="1:3" x14ac:dyDescent="0.25">
      <c r="A28" s="14" t="s">
        <v>19</v>
      </c>
      <c r="B28" s="72">
        <v>1670000</v>
      </c>
      <c r="C28" s="73">
        <v>0</v>
      </c>
    </row>
    <row r="29" spans="1:3" x14ac:dyDescent="0.25">
      <c r="A29" s="14" t="s">
        <v>20</v>
      </c>
      <c r="B29" s="72">
        <v>900000</v>
      </c>
      <c r="C29" s="73">
        <v>0</v>
      </c>
    </row>
    <row r="30" spans="1:3" x14ac:dyDescent="0.25">
      <c r="A30" s="14" t="s">
        <v>21</v>
      </c>
      <c r="B30" s="72">
        <v>525000</v>
      </c>
      <c r="C30" s="73">
        <v>0</v>
      </c>
    </row>
    <row r="31" spans="1:3" ht="22.5" x14ac:dyDescent="0.25">
      <c r="A31" s="14" t="s">
        <v>22</v>
      </c>
      <c r="B31" s="72">
        <v>5784663</v>
      </c>
      <c r="C31" s="73">
        <v>0</v>
      </c>
    </row>
    <row r="32" spans="1:3" ht="22.5" x14ac:dyDescent="0.25">
      <c r="A32" s="14" t="s">
        <v>23</v>
      </c>
      <c r="B32" s="72">
        <v>4350000</v>
      </c>
      <c r="C32" s="73">
        <v>0</v>
      </c>
    </row>
    <row r="33" spans="1:3" ht="22.5" x14ac:dyDescent="0.25">
      <c r="A33" s="14" t="s">
        <v>42</v>
      </c>
      <c r="B33" s="72"/>
      <c r="C33" s="73"/>
    </row>
    <row r="34" spans="1:3" x14ac:dyDescent="0.25">
      <c r="A34" s="14" t="s">
        <v>24</v>
      </c>
      <c r="B34" s="72">
        <v>3874805</v>
      </c>
      <c r="C34" s="73">
        <v>0</v>
      </c>
    </row>
    <row r="35" spans="1:3" x14ac:dyDescent="0.25">
      <c r="A35" s="11" t="s">
        <v>25</v>
      </c>
      <c r="B35" s="74"/>
      <c r="C35" s="73"/>
    </row>
    <row r="36" spans="1:3" x14ac:dyDescent="0.25">
      <c r="A36" s="14" t="s">
        <v>26</v>
      </c>
      <c r="B36" s="72"/>
      <c r="C36" s="73"/>
    </row>
    <row r="37" spans="1:3" ht="22.5" x14ac:dyDescent="0.25">
      <c r="A37" s="14" t="s">
        <v>43</v>
      </c>
      <c r="B37" s="72"/>
      <c r="C37" s="73"/>
    </row>
    <row r="38" spans="1:3" ht="22.5" x14ac:dyDescent="0.25">
      <c r="A38" s="14" t="s">
        <v>44</v>
      </c>
      <c r="B38" s="72"/>
      <c r="C38" s="73"/>
    </row>
    <row r="39" spans="1:3" ht="22.5" x14ac:dyDescent="0.25">
      <c r="A39" s="14" t="s">
        <v>45</v>
      </c>
      <c r="B39" s="72"/>
      <c r="C39" s="73"/>
    </row>
    <row r="40" spans="1:3" ht="22.5" x14ac:dyDescent="0.25">
      <c r="A40" s="14" t="s">
        <v>46</v>
      </c>
      <c r="B40" s="72"/>
      <c r="C40" s="73"/>
    </row>
    <row r="41" spans="1:3" x14ac:dyDescent="0.25">
      <c r="A41" s="14" t="s">
        <v>27</v>
      </c>
      <c r="B41" s="72"/>
      <c r="C41" s="73"/>
    </row>
    <row r="42" spans="1:3" ht="22.5" x14ac:dyDescent="0.25">
      <c r="A42" s="14" t="s">
        <v>47</v>
      </c>
      <c r="B42" s="72"/>
      <c r="C42" s="73"/>
    </row>
    <row r="43" spans="1:3" x14ac:dyDescent="0.25">
      <c r="A43" s="11" t="s">
        <v>48</v>
      </c>
      <c r="B43" s="74"/>
      <c r="C43" s="73"/>
    </row>
    <row r="44" spans="1:3" x14ac:dyDescent="0.25">
      <c r="A44" s="14" t="s">
        <v>49</v>
      </c>
      <c r="B44" s="72"/>
      <c r="C44" s="73"/>
    </row>
    <row r="45" spans="1:3" ht="22.5" x14ac:dyDescent="0.25">
      <c r="A45" s="14" t="s">
        <v>50</v>
      </c>
      <c r="B45" s="72"/>
      <c r="C45" s="73"/>
    </row>
    <row r="46" spans="1:3" ht="22.5" x14ac:dyDescent="0.25">
      <c r="A46" s="14" t="s">
        <v>51</v>
      </c>
      <c r="B46" s="72"/>
      <c r="C46" s="73"/>
    </row>
    <row r="47" spans="1:3" ht="22.5" x14ac:dyDescent="0.25">
      <c r="A47" s="14" t="s">
        <v>52</v>
      </c>
      <c r="B47" s="72"/>
      <c r="C47" s="73"/>
    </row>
    <row r="48" spans="1:3" ht="22.5" x14ac:dyDescent="0.25">
      <c r="A48" s="14" t="s">
        <v>53</v>
      </c>
      <c r="B48" s="72"/>
      <c r="C48" s="73"/>
    </row>
    <row r="49" spans="1:3" x14ac:dyDescent="0.25">
      <c r="A49" s="14" t="s">
        <v>54</v>
      </c>
      <c r="B49" s="72"/>
      <c r="C49" s="73"/>
    </row>
    <row r="50" spans="1:3" ht="22.5" x14ac:dyDescent="0.25">
      <c r="A50" s="14" t="s">
        <v>55</v>
      </c>
      <c r="B50" s="72"/>
      <c r="C50" s="73"/>
    </row>
    <row r="51" spans="1:3" x14ac:dyDescent="0.25">
      <c r="A51" s="11" t="s">
        <v>28</v>
      </c>
      <c r="B51" s="74"/>
      <c r="C51" s="73"/>
    </row>
    <row r="52" spans="1:3" x14ac:dyDescent="0.25">
      <c r="A52" s="14" t="s">
        <v>29</v>
      </c>
      <c r="B52" s="72">
        <v>1222000</v>
      </c>
      <c r="C52" s="73">
        <v>0</v>
      </c>
    </row>
    <row r="53" spans="1:3" ht="22.5" x14ac:dyDescent="0.25">
      <c r="A53" s="14" t="s">
        <v>30</v>
      </c>
      <c r="B53" s="72"/>
      <c r="C53" s="73"/>
    </row>
    <row r="54" spans="1:3" ht="22.5" x14ac:dyDescent="0.25">
      <c r="A54" s="14" t="s">
        <v>31</v>
      </c>
      <c r="B54" s="72"/>
      <c r="C54" s="73"/>
    </row>
    <row r="55" spans="1:3" ht="22.5" x14ac:dyDescent="0.25">
      <c r="A55" s="14" t="s">
        <v>32</v>
      </c>
      <c r="B55" s="72"/>
      <c r="C55" s="73"/>
    </row>
    <row r="56" spans="1:3" x14ac:dyDescent="0.25">
      <c r="A56" s="14" t="s">
        <v>33</v>
      </c>
      <c r="B56" s="72"/>
      <c r="C56" s="73"/>
    </row>
    <row r="57" spans="1:3" x14ac:dyDescent="0.25">
      <c r="A57" s="14" t="s">
        <v>56</v>
      </c>
      <c r="B57" s="72"/>
      <c r="C57" s="73"/>
    </row>
    <row r="58" spans="1:3" x14ac:dyDescent="0.25">
      <c r="A58" s="14" t="s">
        <v>57</v>
      </c>
      <c r="B58" s="72"/>
      <c r="C58" s="73"/>
    </row>
    <row r="59" spans="1:3" x14ac:dyDescent="0.25">
      <c r="A59" s="14" t="s">
        <v>34</v>
      </c>
      <c r="B59" s="72"/>
      <c r="C59" s="73"/>
    </row>
    <row r="60" spans="1:3" ht="22.5" x14ac:dyDescent="0.25">
      <c r="A60" s="14" t="s">
        <v>58</v>
      </c>
      <c r="B60" s="72"/>
      <c r="C60" s="73"/>
    </row>
    <row r="61" spans="1:3" x14ac:dyDescent="0.25">
      <c r="A61" s="11" t="s">
        <v>59</v>
      </c>
      <c r="B61" s="74"/>
      <c r="C61" s="73"/>
    </row>
    <row r="62" spans="1:3" x14ac:dyDescent="0.25">
      <c r="A62" s="14" t="s">
        <v>60</v>
      </c>
      <c r="B62" s="72">
        <v>12500000</v>
      </c>
      <c r="C62" s="73">
        <v>0</v>
      </c>
    </row>
    <row r="63" spans="1:3" x14ac:dyDescent="0.25">
      <c r="A63" s="14" t="s">
        <v>61</v>
      </c>
      <c r="B63" s="72"/>
      <c r="C63" s="73"/>
    </row>
    <row r="64" spans="1:3" x14ac:dyDescent="0.25">
      <c r="A64" s="14" t="s">
        <v>62</v>
      </c>
      <c r="B64" s="72"/>
      <c r="C64" s="73"/>
    </row>
    <row r="65" spans="1:3" ht="22.5" x14ac:dyDescent="0.25">
      <c r="A65" s="14" t="s">
        <v>63</v>
      </c>
      <c r="B65" s="72"/>
      <c r="C65" s="73"/>
    </row>
    <row r="66" spans="1:3" ht="22.5" x14ac:dyDescent="0.25">
      <c r="A66" s="11" t="s">
        <v>64</v>
      </c>
      <c r="B66" s="74"/>
      <c r="C66" s="73"/>
    </row>
    <row r="67" spans="1:3" x14ac:dyDescent="0.25">
      <c r="A67" s="14" t="s">
        <v>65</v>
      </c>
      <c r="B67" s="72"/>
      <c r="C67" s="73"/>
    </row>
    <row r="68" spans="1:3" ht="22.5" x14ac:dyDescent="0.25">
      <c r="A68" s="14" t="s">
        <v>66</v>
      </c>
      <c r="B68" s="72"/>
      <c r="C68" s="73"/>
    </row>
    <row r="69" spans="1:3" x14ac:dyDescent="0.25">
      <c r="A69" s="11" t="s">
        <v>67</v>
      </c>
      <c r="B69" s="74"/>
      <c r="C69" s="73"/>
    </row>
    <row r="70" spans="1:3" x14ac:dyDescent="0.25">
      <c r="A70" s="14" t="s">
        <v>68</v>
      </c>
      <c r="B70" s="72"/>
      <c r="C70" s="73"/>
    </row>
    <row r="71" spans="1:3" x14ac:dyDescent="0.25">
      <c r="A71" s="14" t="s">
        <v>69</v>
      </c>
      <c r="B71" s="72"/>
      <c r="C71" s="73"/>
    </row>
    <row r="72" spans="1:3" ht="22.5" x14ac:dyDescent="0.25">
      <c r="A72" s="14" t="s">
        <v>70</v>
      </c>
      <c r="B72" s="72"/>
      <c r="C72" s="73"/>
    </row>
    <row r="73" spans="1:3" x14ac:dyDescent="0.25">
      <c r="A73" s="17" t="s">
        <v>35</v>
      </c>
      <c r="B73" s="18"/>
      <c r="C73" s="18"/>
    </row>
    <row r="74" spans="1:3" x14ac:dyDescent="0.25">
      <c r="A74" s="19"/>
      <c r="B74" s="15"/>
      <c r="C74" s="6"/>
    </row>
    <row r="75" spans="1:3" x14ac:dyDescent="0.25">
      <c r="A75" s="9" t="s">
        <v>71</v>
      </c>
      <c r="B75" s="20"/>
      <c r="C75" s="6"/>
    </row>
    <row r="76" spans="1:3" x14ac:dyDescent="0.25">
      <c r="A76" s="11" t="s">
        <v>72</v>
      </c>
      <c r="B76" s="16"/>
      <c r="C76" s="6"/>
    </row>
    <row r="77" spans="1:3" ht="22.5" x14ac:dyDescent="0.25">
      <c r="A77" s="14" t="s">
        <v>73</v>
      </c>
      <c r="B77" s="15"/>
      <c r="C77" s="6"/>
    </row>
    <row r="78" spans="1:3" ht="22.5" x14ac:dyDescent="0.25">
      <c r="A78" s="14" t="s">
        <v>74</v>
      </c>
      <c r="B78" s="15"/>
      <c r="C78" s="6"/>
    </row>
    <row r="79" spans="1:3" x14ac:dyDescent="0.25">
      <c r="A79" s="11" t="s">
        <v>75</v>
      </c>
      <c r="B79" s="16"/>
      <c r="C79" s="6"/>
    </row>
    <row r="80" spans="1:3" x14ac:dyDescent="0.25">
      <c r="A80" s="14" t="s">
        <v>76</v>
      </c>
      <c r="B80" s="15"/>
      <c r="C80" s="6"/>
    </row>
    <row r="81" spans="1:3" x14ac:dyDescent="0.25">
      <c r="A81" s="14" t="s">
        <v>77</v>
      </c>
      <c r="B81" s="15"/>
      <c r="C81" s="6"/>
    </row>
    <row r="82" spans="1:3" x14ac:dyDescent="0.25">
      <c r="A82" s="11" t="s">
        <v>78</v>
      </c>
      <c r="B82" s="16"/>
      <c r="C82" s="6"/>
    </row>
    <row r="83" spans="1:3" x14ac:dyDescent="0.25">
      <c r="A83" s="14" t="s">
        <v>79</v>
      </c>
      <c r="B83" s="15"/>
      <c r="C83" s="6"/>
    </row>
    <row r="84" spans="1:3" x14ac:dyDescent="0.25">
      <c r="A84" s="17" t="s">
        <v>80</v>
      </c>
      <c r="B84" s="18"/>
      <c r="C84" s="18"/>
    </row>
    <row r="85" spans="1:3" x14ac:dyDescent="0.25">
      <c r="A85" s="6"/>
      <c r="B85" s="6"/>
      <c r="C85" s="6"/>
    </row>
    <row r="86" spans="1:3" x14ac:dyDescent="0.25">
      <c r="A86" s="21" t="s">
        <v>81</v>
      </c>
      <c r="B86" s="22">
        <f>SUM(B10:B83)</f>
        <v>111008989</v>
      </c>
      <c r="C86" s="22"/>
    </row>
    <row r="87" spans="1:3" x14ac:dyDescent="0.25">
      <c r="A87" s="6" t="s">
        <v>106</v>
      </c>
      <c r="B87" s="6"/>
      <c r="C87" s="6"/>
    </row>
    <row r="94" spans="1:3" x14ac:dyDescent="0.25">
      <c r="A94" s="39" t="s">
        <v>112</v>
      </c>
    </row>
    <row r="95" spans="1:3" x14ac:dyDescent="0.25">
      <c r="A95" s="6" t="s">
        <v>113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B1:AB95"/>
  <sheetViews>
    <sheetView showGridLines="0" zoomScale="140" zoomScaleNormal="140" workbookViewId="0">
      <selection activeCell="Q14" sqref="Q14"/>
    </sheetView>
  </sheetViews>
  <sheetFormatPr baseColWidth="10" defaultColWidth="9.140625" defaultRowHeight="15" x14ac:dyDescent="0.25"/>
  <cols>
    <col min="1" max="1" width="2" customWidth="1"/>
    <col min="2" max="2" width="31.140625" customWidth="1"/>
    <col min="3" max="3" width="8" customWidth="1"/>
    <col min="4" max="5" width="9.5703125" customWidth="1"/>
    <col min="6" max="6" width="9.140625" customWidth="1"/>
    <col min="7" max="7" width="10.28515625" customWidth="1"/>
    <col min="8" max="8" width="9.28515625" customWidth="1"/>
    <col min="9" max="9" width="10.85546875" customWidth="1"/>
    <col min="10" max="10" width="9.85546875" customWidth="1"/>
    <col min="11" max="11" width="10" customWidth="1"/>
    <col min="12" max="12" width="9" customWidth="1"/>
    <col min="13" max="13" width="9.42578125" customWidth="1"/>
    <col min="14" max="14" width="9.140625" customWidth="1"/>
    <col min="15" max="15" width="7.28515625" customWidth="1"/>
    <col min="16" max="16" width="8" customWidth="1"/>
    <col min="17" max="17" width="96.7109375" bestFit="1" customWidth="1"/>
    <col min="19" max="26" width="6" bestFit="1" customWidth="1"/>
    <col min="27" max="28" width="7" bestFit="1" customWidth="1"/>
  </cols>
  <sheetData>
    <row r="1" spans="2:28" ht="18.75" x14ac:dyDescent="0.3">
      <c r="B1" s="80" t="s">
        <v>110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Q1" s="1" t="s">
        <v>94</v>
      </c>
    </row>
    <row r="2" spans="2:28" x14ac:dyDescent="0.25">
      <c r="B2" s="80" t="s">
        <v>111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Q2" s="2" t="s">
        <v>96</v>
      </c>
    </row>
    <row r="3" spans="2:28" x14ac:dyDescent="0.25">
      <c r="B3" s="80" t="s">
        <v>117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Q3" s="2" t="s">
        <v>97</v>
      </c>
    </row>
    <row r="4" spans="2:28" x14ac:dyDescent="0.25">
      <c r="B4" s="80" t="s">
        <v>107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Q4" s="2" t="s">
        <v>95</v>
      </c>
    </row>
    <row r="5" spans="2:28" x14ac:dyDescent="0.25">
      <c r="B5" s="81" t="s">
        <v>36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Q5" s="2" t="s">
        <v>98</v>
      </c>
    </row>
    <row r="6" spans="2:28" x14ac:dyDescent="0.25">
      <c r="B6" s="79" t="s">
        <v>115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Q6" s="2" t="s">
        <v>99</v>
      </c>
    </row>
    <row r="7" spans="2:28" ht="27" x14ac:dyDescent="0.25">
      <c r="B7" s="57" t="s">
        <v>0</v>
      </c>
      <c r="C7" s="57" t="s">
        <v>109</v>
      </c>
      <c r="D7" s="57" t="s">
        <v>82</v>
      </c>
      <c r="E7" s="57" t="s">
        <v>83</v>
      </c>
      <c r="F7" s="57" t="s">
        <v>84</v>
      </c>
      <c r="G7" s="57" t="s">
        <v>85</v>
      </c>
      <c r="H7" s="57" t="s">
        <v>86</v>
      </c>
      <c r="I7" s="57" t="s">
        <v>87</v>
      </c>
      <c r="J7" s="57" t="s">
        <v>88</v>
      </c>
      <c r="K7" s="57" t="s">
        <v>89</v>
      </c>
      <c r="L7" s="57" t="s">
        <v>90</v>
      </c>
      <c r="M7" s="57" t="s">
        <v>91</v>
      </c>
      <c r="N7" s="69" t="s">
        <v>92</v>
      </c>
      <c r="O7" s="69" t="s">
        <v>93</v>
      </c>
      <c r="AA7" s="5">
        <f>SUM(S8:AA8)</f>
        <v>11.029108875781253</v>
      </c>
      <c r="AB7" s="5">
        <f>+AA7+AB8</f>
        <v>13.989108875781252</v>
      </c>
    </row>
    <row r="8" spans="2:28" x14ac:dyDescent="0.25">
      <c r="B8" s="24" t="s">
        <v>1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S8" s="3">
        <v>1</v>
      </c>
      <c r="T8" s="3">
        <v>1.05</v>
      </c>
      <c r="U8" s="3">
        <f>+T8*1.05</f>
        <v>1.1025</v>
      </c>
      <c r="V8" s="3">
        <f t="shared" ref="V8:Z8" si="0">+U8*1.05</f>
        <v>1.1576250000000001</v>
      </c>
      <c r="W8" s="3">
        <f t="shared" si="0"/>
        <v>1.2155062500000002</v>
      </c>
      <c r="X8" s="3">
        <f t="shared" si="0"/>
        <v>1.2762815625000004</v>
      </c>
      <c r="Y8" s="3">
        <f t="shared" si="0"/>
        <v>1.3400956406250004</v>
      </c>
      <c r="Z8" s="3">
        <f t="shared" si="0"/>
        <v>1.4071004226562505</v>
      </c>
      <c r="AA8" s="3">
        <v>1.48</v>
      </c>
      <c r="AB8" s="3">
        <f>+AA8*2</f>
        <v>2.96</v>
      </c>
    </row>
    <row r="9" spans="2:28" ht="16.5" x14ac:dyDescent="0.25">
      <c r="B9" s="26" t="s">
        <v>2</v>
      </c>
      <c r="C9" s="27"/>
      <c r="D9" s="70">
        <f>+D10+D11+D12+D13+D14+D15+D16+D17+D18+D19+D20+D21+D22+D23+D24</f>
        <v>5243417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/>
      <c r="S9" s="4"/>
    </row>
    <row r="10" spans="2:28" x14ac:dyDescent="0.25">
      <c r="B10" s="28" t="s">
        <v>3</v>
      </c>
      <c r="D10" s="70">
        <v>4372425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1"/>
      <c r="P10" s="60"/>
    </row>
    <row r="11" spans="2:28" x14ac:dyDescent="0.25">
      <c r="B11" s="28" t="s">
        <v>4</v>
      </c>
      <c r="D11" s="70">
        <v>206500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1"/>
      <c r="P11" s="60"/>
    </row>
    <row r="12" spans="2:28" x14ac:dyDescent="0.25">
      <c r="B12" s="28" t="s">
        <v>40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1"/>
      <c r="P12" s="60"/>
    </row>
    <row r="13" spans="2:28" x14ac:dyDescent="0.25">
      <c r="B13" s="28" t="s">
        <v>5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1"/>
      <c r="P13" s="60"/>
    </row>
    <row r="14" spans="2:28" ht="16.5" x14ac:dyDescent="0.25">
      <c r="B14" s="28" t="s">
        <v>6</v>
      </c>
      <c r="D14" s="70">
        <v>664492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1"/>
      <c r="P14" s="60"/>
    </row>
    <row r="15" spans="2:28" x14ac:dyDescent="0.25">
      <c r="B15" s="28" t="s">
        <v>7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60"/>
    </row>
    <row r="16" spans="2:28" x14ac:dyDescent="0.25">
      <c r="B16" s="28" t="s">
        <v>8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1"/>
      <c r="P16" s="60"/>
    </row>
    <row r="17" spans="2:16" ht="27" customHeight="1" x14ac:dyDescent="0.25">
      <c r="B17" s="28" t="s">
        <v>9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1"/>
      <c r="P17" s="60"/>
    </row>
    <row r="18" spans="2:16" x14ac:dyDescent="0.25">
      <c r="B18" s="28" t="s">
        <v>10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1"/>
      <c r="P18" s="60"/>
    </row>
    <row r="19" spans="2:16" x14ac:dyDescent="0.25">
      <c r="B19" s="28" t="s">
        <v>11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1"/>
      <c r="P19" s="60"/>
    </row>
    <row r="20" spans="2:16" x14ac:dyDescent="0.25">
      <c r="B20" s="28" t="s">
        <v>12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1"/>
      <c r="P20" s="60"/>
    </row>
    <row r="21" spans="2:16" x14ac:dyDescent="0.25">
      <c r="B21" s="28" t="s">
        <v>13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1"/>
      <c r="P21" s="60"/>
    </row>
    <row r="22" spans="2:16" ht="24.75" x14ac:dyDescent="0.25">
      <c r="B22" s="28" t="s">
        <v>14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1"/>
      <c r="P22" s="60"/>
    </row>
    <row r="23" spans="2:16" ht="16.5" x14ac:dyDescent="0.25">
      <c r="B23" s="28" t="s">
        <v>15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1"/>
      <c r="P23" s="60"/>
    </row>
    <row r="24" spans="2:16" x14ac:dyDescent="0.25">
      <c r="B24" s="28" t="s">
        <v>41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1"/>
      <c r="P24" s="60"/>
    </row>
    <row r="25" spans="2:16" x14ac:dyDescent="0.25">
      <c r="B25" s="28" t="s">
        <v>16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1"/>
      <c r="P25" s="60"/>
    </row>
    <row r="26" spans="2:16" ht="16.5" x14ac:dyDescent="0.25">
      <c r="B26" s="28" t="s">
        <v>17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1"/>
      <c r="P26" s="60"/>
    </row>
    <row r="27" spans="2:16" x14ac:dyDescent="0.25">
      <c r="B27" s="28" t="s">
        <v>18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1"/>
      <c r="P27" s="60"/>
    </row>
    <row r="28" spans="2:16" ht="16.5" x14ac:dyDescent="0.25">
      <c r="B28" s="28" t="s">
        <v>19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1"/>
      <c r="P28" s="60"/>
    </row>
    <row r="29" spans="2:16" x14ac:dyDescent="0.25">
      <c r="B29" s="28" t="s">
        <v>20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1"/>
      <c r="P29" s="60"/>
    </row>
    <row r="30" spans="2:16" ht="16.5" x14ac:dyDescent="0.25">
      <c r="B30" s="28" t="s">
        <v>21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1"/>
      <c r="P30" s="60"/>
    </row>
    <row r="31" spans="2:16" ht="16.5" x14ac:dyDescent="0.25">
      <c r="B31" s="28" t="s">
        <v>22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1"/>
      <c r="P31" s="60"/>
    </row>
    <row r="32" spans="2:16" ht="16.5" x14ac:dyDescent="0.25">
      <c r="B32" s="28" t="s">
        <v>23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1"/>
      <c r="P32" s="60"/>
    </row>
    <row r="33" spans="2:16" ht="16.5" x14ac:dyDescent="0.25">
      <c r="B33" s="28" t="s">
        <v>42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1"/>
      <c r="P33" s="60"/>
    </row>
    <row r="34" spans="2:16" x14ac:dyDescent="0.25">
      <c r="B34" s="28" t="s">
        <v>24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1"/>
      <c r="P34" s="60"/>
    </row>
    <row r="35" spans="2:16" x14ac:dyDescent="0.25">
      <c r="B35" s="28" t="s">
        <v>25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1"/>
      <c r="P35" s="62"/>
    </row>
    <row r="36" spans="2:16" ht="16.5" x14ac:dyDescent="0.25">
      <c r="B36" s="28" t="s">
        <v>26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1"/>
      <c r="P36" s="60"/>
    </row>
    <row r="37" spans="2:16" ht="16.5" x14ac:dyDescent="0.25">
      <c r="B37" s="28" t="s">
        <v>43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1"/>
      <c r="P37" s="60"/>
    </row>
    <row r="38" spans="2:16" ht="16.5" x14ac:dyDescent="0.25">
      <c r="B38" s="28" t="s">
        <v>44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1"/>
      <c r="P38" s="60"/>
    </row>
    <row r="39" spans="2:16" ht="16.5" x14ac:dyDescent="0.25">
      <c r="B39" s="28" t="s">
        <v>45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1"/>
      <c r="P39" s="60"/>
    </row>
    <row r="40" spans="2:16" ht="16.5" x14ac:dyDescent="0.25">
      <c r="B40" s="28" t="s">
        <v>46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1"/>
      <c r="P40" s="60"/>
    </row>
    <row r="41" spans="2:16" ht="16.5" x14ac:dyDescent="0.25">
      <c r="B41" s="28" t="s">
        <v>27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1"/>
      <c r="P41" s="60"/>
    </row>
    <row r="42" spans="2:16" ht="16.5" x14ac:dyDescent="0.25">
      <c r="B42" s="28" t="s">
        <v>47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1"/>
      <c r="P42" s="60"/>
    </row>
    <row r="43" spans="2:16" x14ac:dyDescent="0.25">
      <c r="B43" s="28" t="s">
        <v>48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1"/>
      <c r="P43" s="62"/>
    </row>
    <row r="44" spans="2:16" ht="16.5" x14ac:dyDescent="0.25">
      <c r="B44" s="28" t="s">
        <v>49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1"/>
      <c r="P44" s="60"/>
    </row>
    <row r="45" spans="2:16" ht="16.5" x14ac:dyDescent="0.25">
      <c r="B45" s="28" t="s">
        <v>50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1"/>
      <c r="P45" s="60"/>
    </row>
    <row r="46" spans="2:16" ht="16.5" x14ac:dyDescent="0.25">
      <c r="B46" s="28" t="s">
        <v>51</v>
      </c>
      <c r="D46" s="70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1"/>
      <c r="P46" s="60"/>
    </row>
    <row r="47" spans="2:16" ht="16.5" x14ac:dyDescent="0.25">
      <c r="B47" s="28" t="s">
        <v>52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1"/>
      <c r="P47" s="60"/>
    </row>
    <row r="48" spans="2:16" ht="16.5" x14ac:dyDescent="0.25">
      <c r="B48" s="28" t="s">
        <v>53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0">
        <v>0</v>
      </c>
      <c r="N48" s="70">
        <v>0</v>
      </c>
      <c r="O48" s="71"/>
    </row>
    <row r="49" spans="2:16" ht="16.5" x14ac:dyDescent="0.25">
      <c r="B49" s="28" t="s">
        <v>54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71"/>
    </row>
    <row r="50" spans="2:16" ht="16.5" x14ac:dyDescent="0.25">
      <c r="B50" s="28" t="s">
        <v>55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71"/>
    </row>
    <row r="51" spans="2:16" ht="16.5" x14ac:dyDescent="0.25">
      <c r="B51" s="28" t="s">
        <v>28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1"/>
    </row>
    <row r="52" spans="2:16" x14ac:dyDescent="0.25">
      <c r="B52" s="28" t="s">
        <v>29</v>
      </c>
      <c r="D52" s="70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0</v>
      </c>
      <c r="M52" s="70">
        <v>0</v>
      </c>
      <c r="N52" s="70">
        <v>0</v>
      </c>
      <c r="O52" s="71"/>
    </row>
    <row r="53" spans="2:16" ht="16.5" x14ac:dyDescent="0.25">
      <c r="B53" s="28" t="s">
        <v>30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0">
        <v>0</v>
      </c>
      <c r="M53" s="70">
        <v>0</v>
      </c>
      <c r="N53" s="70">
        <v>0</v>
      </c>
      <c r="O53" s="71"/>
    </row>
    <row r="54" spans="2:16" ht="16.5" x14ac:dyDescent="0.25">
      <c r="B54" s="28" t="s">
        <v>31</v>
      </c>
      <c r="D54" s="70">
        <v>0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70">
        <v>0</v>
      </c>
      <c r="K54" s="70">
        <v>0</v>
      </c>
      <c r="L54" s="70">
        <v>0</v>
      </c>
      <c r="M54" s="70">
        <v>0</v>
      </c>
      <c r="N54" s="70">
        <v>0</v>
      </c>
      <c r="O54" s="71"/>
    </row>
    <row r="55" spans="2:16" ht="16.5" x14ac:dyDescent="0.25">
      <c r="B55" s="28" t="s">
        <v>32</v>
      </c>
      <c r="D55" s="70">
        <v>0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v>0</v>
      </c>
      <c r="L55" s="70">
        <v>0</v>
      </c>
      <c r="M55" s="70">
        <v>0</v>
      </c>
      <c r="N55" s="70">
        <v>0</v>
      </c>
      <c r="O55" s="71"/>
    </row>
    <row r="56" spans="2:16" ht="16.5" x14ac:dyDescent="0.25">
      <c r="B56" s="28" t="s">
        <v>33</v>
      </c>
      <c r="D56" s="70">
        <v>0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  <c r="M56" s="70">
        <v>0</v>
      </c>
      <c r="N56" s="70">
        <v>0</v>
      </c>
      <c r="O56" s="71"/>
    </row>
    <row r="57" spans="2:16" x14ac:dyDescent="0.25">
      <c r="B57" s="28" t="s">
        <v>56</v>
      </c>
      <c r="D57" s="70">
        <v>0</v>
      </c>
      <c r="E57" s="70">
        <v>0</v>
      </c>
      <c r="F57" s="70">
        <v>0</v>
      </c>
      <c r="G57" s="70">
        <v>0</v>
      </c>
      <c r="H57" s="70">
        <v>0</v>
      </c>
      <c r="I57" s="70">
        <v>0</v>
      </c>
      <c r="J57" s="70">
        <v>0</v>
      </c>
      <c r="K57" s="70">
        <v>0</v>
      </c>
      <c r="L57" s="70">
        <v>0</v>
      </c>
      <c r="M57" s="70">
        <v>0</v>
      </c>
      <c r="N57" s="70">
        <v>0</v>
      </c>
      <c r="O57" s="71"/>
    </row>
    <row r="58" spans="2:16" x14ac:dyDescent="0.25">
      <c r="B58" s="28" t="s">
        <v>57</v>
      </c>
      <c r="D58" s="70">
        <v>0</v>
      </c>
      <c r="E58" s="70">
        <v>0</v>
      </c>
      <c r="F58" s="70">
        <v>0</v>
      </c>
      <c r="G58" s="70">
        <v>0</v>
      </c>
      <c r="H58" s="70">
        <v>0</v>
      </c>
      <c r="I58" s="70">
        <v>0</v>
      </c>
      <c r="J58" s="70">
        <v>0</v>
      </c>
      <c r="K58" s="70">
        <v>0</v>
      </c>
      <c r="L58" s="70">
        <v>0</v>
      </c>
      <c r="M58" s="70">
        <v>0</v>
      </c>
      <c r="N58" s="70">
        <v>0</v>
      </c>
      <c r="O58" s="71"/>
    </row>
    <row r="59" spans="2:16" x14ac:dyDescent="0.25">
      <c r="B59" s="28" t="s">
        <v>34</v>
      </c>
      <c r="D59" s="70">
        <v>0</v>
      </c>
      <c r="E59" s="70">
        <v>0</v>
      </c>
      <c r="F59" s="70">
        <v>0</v>
      </c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70">
        <v>0</v>
      </c>
      <c r="N59" s="70">
        <v>0</v>
      </c>
      <c r="O59" s="71"/>
    </row>
    <row r="60" spans="2:16" ht="16.5" x14ac:dyDescent="0.25">
      <c r="B60" s="28" t="s">
        <v>58</v>
      </c>
      <c r="D60" s="70">
        <v>0</v>
      </c>
      <c r="E60" s="70">
        <v>0</v>
      </c>
      <c r="F60" s="70">
        <v>0</v>
      </c>
      <c r="G60" s="70">
        <v>0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70">
        <v>0</v>
      </c>
      <c r="O60" s="71"/>
    </row>
    <row r="61" spans="2:16" x14ac:dyDescent="0.25">
      <c r="B61" s="28" t="s">
        <v>59</v>
      </c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1"/>
      <c r="P61" s="35"/>
    </row>
    <row r="62" spans="2:16" x14ac:dyDescent="0.25">
      <c r="B62" s="28" t="s">
        <v>60</v>
      </c>
      <c r="D62" s="70"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1"/>
    </row>
    <row r="63" spans="2:16" x14ac:dyDescent="0.25">
      <c r="B63" s="28" t="s">
        <v>61</v>
      </c>
      <c r="D63" s="70">
        <v>0</v>
      </c>
      <c r="E63" s="70">
        <v>0</v>
      </c>
      <c r="F63" s="70">
        <v>0</v>
      </c>
      <c r="G63" s="70">
        <v>0</v>
      </c>
      <c r="H63" s="70">
        <v>0</v>
      </c>
      <c r="I63" s="70">
        <v>0</v>
      </c>
      <c r="J63" s="70">
        <v>0</v>
      </c>
      <c r="K63" s="70">
        <v>0</v>
      </c>
      <c r="L63" s="70">
        <v>0</v>
      </c>
      <c r="M63" s="70">
        <v>0</v>
      </c>
      <c r="N63" s="70">
        <v>0</v>
      </c>
      <c r="O63" s="71"/>
    </row>
    <row r="64" spans="2:16" ht="16.5" x14ac:dyDescent="0.25">
      <c r="B64" s="28" t="s">
        <v>62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1"/>
    </row>
    <row r="65" spans="2:17" ht="24.75" x14ac:dyDescent="0.25">
      <c r="B65" s="28" t="s">
        <v>63</v>
      </c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  <c r="J65" s="70">
        <v>0</v>
      </c>
      <c r="K65" s="70">
        <v>0</v>
      </c>
      <c r="L65" s="70">
        <v>0</v>
      </c>
      <c r="M65" s="70">
        <v>0</v>
      </c>
      <c r="N65" s="70">
        <v>0</v>
      </c>
      <c r="O65" s="71"/>
    </row>
    <row r="66" spans="2:17" ht="16.5" x14ac:dyDescent="0.25">
      <c r="B66" s="28" t="s">
        <v>64</v>
      </c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1"/>
      <c r="P66" s="35"/>
      <c r="Q66" s="35"/>
    </row>
    <row r="67" spans="2:17" x14ac:dyDescent="0.25">
      <c r="B67" s="28" t="s">
        <v>65</v>
      </c>
      <c r="D67" s="70">
        <v>0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70">
        <v>0</v>
      </c>
      <c r="N67" s="70">
        <v>0</v>
      </c>
      <c r="O67" s="71"/>
      <c r="P67" s="35"/>
      <c r="Q67" s="35"/>
    </row>
    <row r="68" spans="2:17" ht="16.5" x14ac:dyDescent="0.25">
      <c r="B68" s="28" t="s">
        <v>66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1"/>
      <c r="P68" s="35"/>
      <c r="Q68" s="35"/>
    </row>
    <row r="69" spans="2:17" x14ac:dyDescent="0.25">
      <c r="B69" s="28" t="s">
        <v>67</v>
      </c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1"/>
      <c r="P69" s="35"/>
      <c r="Q69" s="35"/>
    </row>
    <row r="70" spans="2:17" ht="16.5" x14ac:dyDescent="0.25">
      <c r="B70" s="28" t="s">
        <v>68</v>
      </c>
      <c r="D70" s="70">
        <v>0</v>
      </c>
      <c r="E70" s="70">
        <v>0</v>
      </c>
      <c r="F70" s="70">
        <v>0</v>
      </c>
      <c r="G70" s="70">
        <v>0</v>
      </c>
      <c r="H70" s="70">
        <v>0</v>
      </c>
      <c r="I70" s="70">
        <v>0</v>
      </c>
      <c r="J70" s="70">
        <v>0</v>
      </c>
      <c r="K70" s="70">
        <v>0</v>
      </c>
      <c r="L70" s="70">
        <v>0</v>
      </c>
      <c r="M70" s="70">
        <v>0</v>
      </c>
      <c r="N70" s="70">
        <v>0</v>
      </c>
      <c r="O70" s="71"/>
    </row>
    <row r="71" spans="2:17" ht="16.5" x14ac:dyDescent="0.25">
      <c r="B71" s="28" t="s">
        <v>69</v>
      </c>
      <c r="D71" s="70">
        <v>0</v>
      </c>
      <c r="E71" s="70">
        <v>0</v>
      </c>
      <c r="F71" s="70">
        <v>0</v>
      </c>
      <c r="G71" s="70">
        <v>0</v>
      </c>
      <c r="H71" s="70">
        <v>0</v>
      </c>
      <c r="I71" s="70">
        <v>0</v>
      </c>
      <c r="J71" s="70">
        <v>0</v>
      </c>
      <c r="K71" s="70">
        <v>0</v>
      </c>
      <c r="L71" s="70">
        <v>0</v>
      </c>
      <c r="M71" s="70">
        <v>0</v>
      </c>
      <c r="N71" s="70">
        <v>0</v>
      </c>
      <c r="O71" s="71"/>
    </row>
    <row r="72" spans="2:17" ht="16.5" x14ac:dyDescent="0.25">
      <c r="B72" s="28" t="s">
        <v>70</v>
      </c>
      <c r="D72" s="70">
        <v>0</v>
      </c>
      <c r="E72" s="70">
        <v>0</v>
      </c>
      <c r="F72" s="70">
        <v>0</v>
      </c>
      <c r="G72" s="70">
        <v>0</v>
      </c>
      <c r="H72" s="70">
        <v>0</v>
      </c>
      <c r="I72" s="70">
        <v>0</v>
      </c>
      <c r="J72" s="70">
        <v>0</v>
      </c>
      <c r="K72" s="70">
        <v>0</v>
      </c>
      <c r="L72" s="70">
        <v>0</v>
      </c>
      <c r="M72" s="70">
        <v>0</v>
      </c>
      <c r="N72" s="70">
        <v>0</v>
      </c>
      <c r="O72" s="71"/>
    </row>
    <row r="73" spans="2:17" x14ac:dyDescent="0.25">
      <c r="B73" s="29" t="s">
        <v>35</v>
      </c>
      <c r="C73" s="30"/>
      <c r="D73" s="18">
        <f>+D9+D15+D25+D35+D43+D51+D61+D66+D69</f>
        <v>5243417</v>
      </c>
      <c r="E73" s="18">
        <f>+E9+E15+E25+E35+E43+E51+E61+E66+E69</f>
        <v>0</v>
      </c>
      <c r="F73" s="18">
        <f>+F9+F15+F25+F35+F43+F51+F61+F66+F69</f>
        <v>0</v>
      </c>
      <c r="G73" s="18">
        <f>+G9+G15+G25+G35+G43+G51+G61+G66+G69</f>
        <v>0</v>
      </c>
      <c r="H73" s="18">
        <f t="shared" ref="H73:O73" si="1">+H9+H15+H25+H35+H43+H51+H61+H66+H69</f>
        <v>0</v>
      </c>
      <c r="I73" s="18">
        <f t="shared" si="1"/>
        <v>0</v>
      </c>
      <c r="J73" s="18">
        <f t="shared" si="1"/>
        <v>0</v>
      </c>
      <c r="K73" s="18">
        <f t="shared" si="1"/>
        <v>0</v>
      </c>
      <c r="L73" s="18">
        <f t="shared" si="1"/>
        <v>0</v>
      </c>
      <c r="M73" s="18">
        <f>+M9+M15+M25+M35+M43+M51+M61+M66+M69</f>
        <v>0</v>
      </c>
      <c r="N73" s="18">
        <f t="shared" si="1"/>
        <v>0</v>
      </c>
      <c r="O73" s="30">
        <f t="shared" si="1"/>
        <v>0</v>
      </c>
    </row>
    <row r="74" spans="2:17" x14ac:dyDescent="0.25">
      <c r="B74" s="31"/>
      <c r="C74" s="23"/>
      <c r="D74" s="44"/>
      <c r="E74" s="43"/>
      <c r="F74" s="45"/>
      <c r="G74" s="43"/>
      <c r="H74" s="43"/>
      <c r="I74" s="54"/>
      <c r="J74" s="43"/>
      <c r="K74" s="43"/>
      <c r="L74" s="48"/>
      <c r="M74" s="35"/>
      <c r="N74" s="23"/>
      <c r="O74" s="71"/>
    </row>
    <row r="75" spans="2:17" x14ac:dyDescent="0.25">
      <c r="B75" s="24" t="s">
        <v>71</v>
      </c>
      <c r="C75" s="32"/>
      <c r="D75" s="47"/>
      <c r="E75" s="47"/>
      <c r="F75" s="47"/>
      <c r="G75" s="47"/>
      <c r="H75" s="47"/>
      <c r="I75" s="47"/>
      <c r="J75" s="47"/>
      <c r="K75" s="47"/>
      <c r="L75" s="32"/>
      <c r="M75" s="32"/>
      <c r="N75" s="32"/>
      <c r="O75" s="32"/>
    </row>
    <row r="76" spans="2:17" ht="16.5" x14ac:dyDescent="0.25">
      <c r="B76" s="26" t="s">
        <v>72</v>
      </c>
      <c r="C76" s="23"/>
      <c r="D76" s="70">
        <v>0</v>
      </c>
      <c r="E76" s="70">
        <v>0</v>
      </c>
      <c r="F76" s="70">
        <v>0</v>
      </c>
      <c r="G76" s="70">
        <v>0</v>
      </c>
      <c r="H76" s="70">
        <v>0</v>
      </c>
      <c r="I76" s="70">
        <v>0</v>
      </c>
      <c r="J76" s="70">
        <v>0</v>
      </c>
      <c r="K76" s="70">
        <v>0</v>
      </c>
      <c r="L76" s="70">
        <v>0</v>
      </c>
      <c r="M76" s="70">
        <v>0</v>
      </c>
      <c r="N76" s="70">
        <v>0</v>
      </c>
      <c r="O76" s="70">
        <v>0</v>
      </c>
    </row>
    <row r="77" spans="2:17" ht="16.5" x14ac:dyDescent="0.25">
      <c r="B77" s="28" t="s">
        <v>73</v>
      </c>
      <c r="C77" s="23"/>
      <c r="D77" s="70">
        <v>0</v>
      </c>
      <c r="E77" s="70">
        <v>0</v>
      </c>
      <c r="F77" s="70">
        <v>0</v>
      </c>
      <c r="G77" s="70">
        <v>0</v>
      </c>
      <c r="H77" s="70">
        <v>0</v>
      </c>
      <c r="I77" s="70">
        <v>0</v>
      </c>
      <c r="J77" s="70">
        <v>0</v>
      </c>
      <c r="K77" s="70">
        <v>0</v>
      </c>
      <c r="L77" s="70">
        <v>0</v>
      </c>
      <c r="M77" s="70">
        <v>0</v>
      </c>
      <c r="N77" s="70">
        <v>0</v>
      </c>
      <c r="O77" s="70">
        <v>0</v>
      </c>
    </row>
    <row r="78" spans="2:17" ht="16.5" x14ac:dyDescent="0.25">
      <c r="B78" s="28" t="s">
        <v>74</v>
      </c>
      <c r="C78" s="23"/>
      <c r="D78" s="70">
        <v>0</v>
      </c>
      <c r="E78" s="70">
        <v>0</v>
      </c>
      <c r="F78" s="70">
        <v>0</v>
      </c>
      <c r="G78" s="70">
        <v>0</v>
      </c>
      <c r="H78" s="70">
        <v>0</v>
      </c>
      <c r="I78" s="70">
        <v>0</v>
      </c>
      <c r="J78" s="70">
        <v>0</v>
      </c>
      <c r="K78" s="70">
        <v>0</v>
      </c>
      <c r="L78" s="70">
        <v>0</v>
      </c>
      <c r="M78" s="70">
        <v>0</v>
      </c>
      <c r="N78" s="70">
        <v>0</v>
      </c>
      <c r="O78" s="70">
        <v>0</v>
      </c>
    </row>
    <row r="79" spans="2:17" x14ac:dyDescent="0.25">
      <c r="B79" s="26" t="s">
        <v>75</v>
      </c>
      <c r="C79" s="23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</row>
    <row r="80" spans="2:17" x14ac:dyDescent="0.25">
      <c r="B80" s="28" t="s">
        <v>76</v>
      </c>
      <c r="C80" s="23"/>
      <c r="D80" s="70">
        <v>0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>
        <v>0</v>
      </c>
      <c r="K80" s="70">
        <v>0</v>
      </c>
      <c r="L80" s="70">
        <v>0</v>
      </c>
      <c r="M80" s="70">
        <v>0</v>
      </c>
      <c r="N80" s="70">
        <v>0</v>
      </c>
      <c r="O80" s="70">
        <v>0</v>
      </c>
    </row>
    <row r="81" spans="2:15" ht="16.5" x14ac:dyDescent="0.25">
      <c r="B81" s="28" t="s">
        <v>77</v>
      </c>
      <c r="C81" s="23"/>
      <c r="D81" s="70">
        <v>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0">
        <v>0</v>
      </c>
      <c r="M81" s="70">
        <v>0</v>
      </c>
      <c r="N81" s="70">
        <v>0</v>
      </c>
      <c r="O81" s="70">
        <v>0</v>
      </c>
    </row>
    <row r="82" spans="2:15" ht="16.5" x14ac:dyDescent="0.25">
      <c r="B82" s="26" t="s">
        <v>78</v>
      </c>
      <c r="C82" s="23"/>
      <c r="D82" s="70">
        <v>0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0">
        <v>0</v>
      </c>
      <c r="L82" s="70">
        <v>0</v>
      </c>
      <c r="M82" s="70">
        <v>0</v>
      </c>
      <c r="N82" s="70">
        <v>0</v>
      </c>
      <c r="O82" s="70">
        <v>0</v>
      </c>
    </row>
    <row r="83" spans="2:15" ht="16.5" x14ac:dyDescent="0.25">
      <c r="B83" s="28" t="s">
        <v>79</v>
      </c>
      <c r="C83" s="23"/>
      <c r="D83" s="70">
        <v>0</v>
      </c>
      <c r="E83" s="70">
        <v>0</v>
      </c>
      <c r="F83" s="70">
        <v>0</v>
      </c>
      <c r="G83" s="70">
        <v>0</v>
      </c>
      <c r="H83" s="70">
        <v>0</v>
      </c>
      <c r="I83" s="70">
        <v>0</v>
      </c>
      <c r="J83" s="70">
        <v>0</v>
      </c>
      <c r="K83" s="70">
        <v>0</v>
      </c>
      <c r="L83" s="70">
        <v>0</v>
      </c>
      <c r="M83" s="70">
        <v>0</v>
      </c>
      <c r="N83" s="70">
        <v>0</v>
      </c>
      <c r="O83" s="70">
        <v>0</v>
      </c>
    </row>
    <row r="84" spans="2:15" x14ac:dyDescent="0.25">
      <c r="B84" s="29" t="s">
        <v>80</v>
      </c>
      <c r="C84" s="30"/>
      <c r="D84" s="36">
        <f>+D77+D78+D80+D81+D83</f>
        <v>0</v>
      </c>
      <c r="E84" s="36">
        <f>+E77+E78+E80+E81+E83</f>
        <v>0</v>
      </c>
      <c r="F84" s="36">
        <f>+F77+F78+F80+F81+F83</f>
        <v>0</v>
      </c>
      <c r="G84" s="36">
        <f t="shared" ref="G84:O84" si="2">+G77+G78+G80+G81+G83</f>
        <v>0</v>
      </c>
      <c r="H84" s="36">
        <f t="shared" si="2"/>
        <v>0</v>
      </c>
      <c r="I84" s="36">
        <f t="shared" si="2"/>
        <v>0</v>
      </c>
      <c r="J84" s="36">
        <f t="shared" si="2"/>
        <v>0</v>
      </c>
      <c r="K84" s="36">
        <f t="shared" si="2"/>
        <v>0</v>
      </c>
      <c r="L84" s="36">
        <f t="shared" si="2"/>
        <v>0</v>
      </c>
      <c r="M84" s="36">
        <f t="shared" si="2"/>
        <v>0</v>
      </c>
      <c r="N84" s="36">
        <f t="shared" si="2"/>
        <v>0</v>
      </c>
      <c r="O84" s="36">
        <f t="shared" si="2"/>
        <v>0</v>
      </c>
    </row>
    <row r="85" spans="2:15" x14ac:dyDescent="0.25">
      <c r="B85" s="23"/>
      <c r="C85" s="23"/>
      <c r="D85" s="37"/>
      <c r="E85" s="23"/>
      <c r="F85" s="23"/>
      <c r="G85" s="23"/>
      <c r="H85" s="53"/>
      <c r="I85" s="54"/>
      <c r="J85" s="43"/>
      <c r="K85" s="43"/>
      <c r="L85" s="49"/>
      <c r="M85" s="23"/>
      <c r="N85" s="23"/>
      <c r="O85" s="23"/>
    </row>
    <row r="86" spans="2:15" ht="16.5" x14ac:dyDescent="0.25">
      <c r="B86" s="33" t="s">
        <v>81</v>
      </c>
      <c r="C86" s="34"/>
      <c r="D86" s="22">
        <f>+D73-D84</f>
        <v>5243417</v>
      </c>
      <c r="E86" s="22">
        <f>+E73-E84</f>
        <v>0</v>
      </c>
      <c r="F86" s="22">
        <f>+F73-F84</f>
        <v>0</v>
      </c>
      <c r="G86" s="22">
        <f t="shared" ref="G86:O86" si="3">+G73-G84</f>
        <v>0</v>
      </c>
      <c r="H86" s="22">
        <f t="shared" si="3"/>
        <v>0</v>
      </c>
      <c r="I86" s="22">
        <f t="shared" si="3"/>
        <v>0</v>
      </c>
      <c r="J86" s="22">
        <f t="shared" si="3"/>
        <v>0</v>
      </c>
      <c r="K86" s="22">
        <f t="shared" si="3"/>
        <v>0</v>
      </c>
      <c r="L86" s="22">
        <f t="shared" si="3"/>
        <v>0</v>
      </c>
      <c r="M86" s="22">
        <f t="shared" si="3"/>
        <v>0</v>
      </c>
      <c r="N86" s="22">
        <f t="shared" si="3"/>
        <v>0</v>
      </c>
      <c r="O86" s="34">
        <f t="shared" si="3"/>
        <v>0</v>
      </c>
    </row>
    <row r="87" spans="2:15" x14ac:dyDescent="0.25">
      <c r="B87" s="23" t="s">
        <v>106</v>
      </c>
      <c r="C87" s="23"/>
      <c r="D87" s="23"/>
      <c r="E87" s="23"/>
      <c r="F87" s="23"/>
      <c r="G87" s="23"/>
      <c r="H87" s="35"/>
      <c r="I87" s="23"/>
      <c r="J87" s="23"/>
      <c r="K87" s="23"/>
      <c r="L87" s="23"/>
      <c r="M87" s="23"/>
      <c r="N87" s="23"/>
      <c r="O87" s="71"/>
    </row>
    <row r="88" spans="2:15" x14ac:dyDescent="0.25">
      <c r="B88" s="23" t="s">
        <v>104</v>
      </c>
      <c r="C88" s="23"/>
      <c r="D88" s="23"/>
      <c r="E88" s="23"/>
      <c r="F88" s="50"/>
      <c r="G88" s="23"/>
      <c r="H88" s="35"/>
      <c r="I88" s="23"/>
      <c r="J88" s="23"/>
      <c r="K88" s="23"/>
      <c r="L88" s="23"/>
      <c r="M88" s="23"/>
      <c r="N88" s="23"/>
      <c r="O88" s="71"/>
    </row>
    <row r="89" spans="2:15" ht="15.75" x14ac:dyDescent="0.25">
      <c r="B89" s="23" t="s">
        <v>105</v>
      </c>
      <c r="C89" s="23"/>
      <c r="D89" s="23"/>
      <c r="E89" s="23"/>
      <c r="F89" s="23"/>
      <c r="G89" s="40"/>
      <c r="H89" s="35"/>
      <c r="I89" s="23"/>
      <c r="J89" s="41"/>
      <c r="K89" s="23"/>
      <c r="L89" s="23"/>
      <c r="M89" s="23"/>
      <c r="N89" s="23"/>
      <c r="O89" s="71"/>
    </row>
    <row r="90" spans="2:15" x14ac:dyDescent="0.25">
      <c r="B90" s="23"/>
      <c r="C90" s="23"/>
      <c r="D90" s="23"/>
      <c r="E90" s="23"/>
      <c r="F90" s="23"/>
      <c r="G90" s="6"/>
      <c r="H90" s="35"/>
      <c r="I90" s="23"/>
      <c r="J90" s="23"/>
      <c r="K90" s="23"/>
      <c r="L90" s="23"/>
      <c r="M90" s="23"/>
      <c r="N90" s="23"/>
      <c r="O90" s="71"/>
    </row>
    <row r="91" spans="2:15" ht="15.75" x14ac:dyDescent="0.25">
      <c r="B91" s="40" t="s">
        <v>112</v>
      </c>
      <c r="C91" s="6"/>
      <c r="D91" s="6"/>
      <c r="E91" s="6"/>
      <c r="F91" s="6"/>
      <c r="G91" s="6"/>
      <c r="H91" s="35"/>
      <c r="I91" s="6"/>
      <c r="J91" s="6"/>
      <c r="K91" s="6"/>
      <c r="L91" s="6"/>
      <c r="M91" s="6"/>
      <c r="N91" s="6"/>
      <c r="O91" s="71"/>
    </row>
    <row r="92" spans="2:15" x14ac:dyDescent="0.25">
      <c r="B92" s="6" t="s">
        <v>114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2:15" x14ac:dyDescent="0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2:15" ht="15.75" x14ac:dyDescent="0.25">
      <c r="B94" s="40"/>
    </row>
    <row r="95" spans="2:15" x14ac:dyDescent="0.25">
      <c r="B95" s="6"/>
      <c r="C95" s="6"/>
      <c r="D95" s="6"/>
      <c r="E95" s="6"/>
    </row>
  </sheetData>
  <mergeCells count="6">
    <mergeCell ref="B6:O6"/>
    <mergeCell ref="B1:O1"/>
    <mergeCell ref="B2:O2"/>
    <mergeCell ref="B3:O3"/>
    <mergeCell ref="B4:O4"/>
    <mergeCell ref="B5:O5"/>
  </mergeCells>
  <pageMargins left="0.31496062992125984" right="0.31496062992125984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B1:AB95"/>
  <sheetViews>
    <sheetView showGridLines="0" tabSelected="1" zoomScale="140" zoomScaleNormal="140" workbookViewId="0">
      <selection activeCell="I21" sqref="I21"/>
    </sheetView>
  </sheetViews>
  <sheetFormatPr baseColWidth="10" defaultColWidth="9.140625" defaultRowHeight="15" x14ac:dyDescent="0.25"/>
  <cols>
    <col min="1" max="1" width="3.85546875" customWidth="1"/>
    <col min="2" max="2" width="24.85546875" customWidth="1"/>
    <col min="3" max="3" width="3.85546875" customWidth="1"/>
    <col min="4" max="4" width="9" customWidth="1"/>
    <col min="5" max="5" width="6.140625" customWidth="1"/>
    <col min="6" max="6" width="6.28515625" style="45" customWidth="1"/>
    <col min="7" max="7" width="7.7109375" customWidth="1"/>
    <col min="8" max="8" width="8.5703125" customWidth="1"/>
    <col min="9" max="9" width="8.140625" customWidth="1"/>
    <col min="10" max="10" width="8.5703125" customWidth="1"/>
    <col min="11" max="11" width="7.5703125" customWidth="1"/>
    <col min="12" max="12" width="7.7109375" customWidth="1"/>
    <col min="13" max="13" width="9.140625" customWidth="1"/>
    <col min="14" max="14" width="7.7109375" customWidth="1"/>
    <col min="15" max="15" width="7.42578125" customWidth="1"/>
    <col min="17" max="17" width="96.7109375" bestFit="1" customWidth="1"/>
    <col min="19" max="26" width="6" bestFit="1" customWidth="1"/>
    <col min="27" max="28" width="7" bestFit="1" customWidth="1"/>
  </cols>
  <sheetData>
    <row r="1" spans="2:28" ht="18.75" x14ac:dyDescent="0.3">
      <c r="B1" s="80" t="s">
        <v>110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Q1" s="1" t="s">
        <v>94</v>
      </c>
    </row>
    <row r="2" spans="2:28" x14ac:dyDescent="0.25">
      <c r="B2" s="80" t="s">
        <v>111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Q2" s="2" t="s">
        <v>96</v>
      </c>
    </row>
    <row r="3" spans="2:28" x14ac:dyDescent="0.25">
      <c r="B3" s="80" t="s">
        <v>117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Q3" s="2" t="s">
        <v>97</v>
      </c>
    </row>
    <row r="4" spans="2:28" x14ac:dyDescent="0.25">
      <c r="B4" s="80" t="s">
        <v>107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Q4" s="2" t="s">
        <v>95</v>
      </c>
    </row>
    <row r="5" spans="2:28" x14ac:dyDescent="0.25">
      <c r="B5" s="81" t="s">
        <v>36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Q5" s="2" t="s">
        <v>98</v>
      </c>
    </row>
    <row r="6" spans="2:28" x14ac:dyDescent="0.25">
      <c r="B6" s="82" t="s">
        <v>116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Q6" s="2" t="s">
        <v>99</v>
      </c>
    </row>
    <row r="7" spans="2:28" s="60" customFormat="1" ht="18" x14ac:dyDescent="0.15">
      <c r="B7" s="63" t="s">
        <v>0</v>
      </c>
      <c r="C7" s="57" t="s">
        <v>109</v>
      </c>
      <c r="D7" s="57" t="s">
        <v>82</v>
      </c>
      <c r="E7" s="57" t="s">
        <v>83</v>
      </c>
      <c r="F7" s="57" t="s">
        <v>84</v>
      </c>
      <c r="G7" s="57" t="s">
        <v>85</v>
      </c>
      <c r="H7" s="57" t="s">
        <v>86</v>
      </c>
      <c r="I7" s="57" t="s">
        <v>87</v>
      </c>
      <c r="J7" s="57" t="s">
        <v>88</v>
      </c>
      <c r="K7" s="57" t="s">
        <v>89</v>
      </c>
      <c r="L7" s="57" t="s">
        <v>90</v>
      </c>
      <c r="M7" s="57" t="s">
        <v>91</v>
      </c>
      <c r="N7" s="57" t="s">
        <v>92</v>
      </c>
      <c r="O7" s="57" t="s">
        <v>93</v>
      </c>
      <c r="AA7" s="64">
        <f>SUM(S8:AA8)</f>
        <v>11.029108875781253</v>
      </c>
      <c r="AB7" s="64">
        <f>+AA7+AB8</f>
        <v>13.989108875781252</v>
      </c>
    </row>
    <row r="8" spans="2:28" x14ac:dyDescent="0.25">
      <c r="B8" s="24" t="s">
        <v>1</v>
      </c>
      <c r="C8" s="25"/>
      <c r="D8" s="25"/>
      <c r="E8" s="25"/>
      <c r="F8" s="51"/>
      <c r="G8" s="25"/>
      <c r="H8" s="25"/>
      <c r="I8" s="25"/>
      <c r="J8" s="25"/>
      <c r="K8" s="25"/>
      <c r="L8" s="25"/>
      <c r="M8" s="25"/>
      <c r="N8" s="25"/>
      <c r="O8" s="25"/>
      <c r="S8" s="3">
        <v>1</v>
      </c>
      <c r="T8" s="3">
        <v>1.05</v>
      </c>
      <c r="U8" s="3">
        <f>+T8*1.05</f>
        <v>1.1025</v>
      </c>
      <c r="V8" s="3">
        <f t="shared" ref="V8:Z8" si="0">+U8*1.05</f>
        <v>1.1576250000000001</v>
      </c>
      <c r="W8" s="3">
        <f t="shared" si="0"/>
        <v>1.2155062500000002</v>
      </c>
      <c r="X8" s="3">
        <f t="shared" si="0"/>
        <v>1.2762815625000004</v>
      </c>
      <c r="Y8" s="3">
        <f t="shared" si="0"/>
        <v>1.3400956406250004</v>
      </c>
      <c r="Z8" s="3">
        <f t="shared" si="0"/>
        <v>1.4071004226562505</v>
      </c>
      <c r="AA8" s="3">
        <v>1.48</v>
      </c>
      <c r="AB8" s="3">
        <f>+AA8*2</f>
        <v>2.96</v>
      </c>
    </row>
    <row r="9" spans="2:28" ht="16.5" x14ac:dyDescent="0.25">
      <c r="B9" s="26" t="s">
        <v>2</v>
      </c>
      <c r="C9" s="27"/>
      <c r="D9" s="65"/>
      <c r="E9" s="62"/>
      <c r="F9" s="62"/>
      <c r="G9" s="62"/>
      <c r="H9" s="62"/>
      <c r="I9" s="66"/>
      <c r="J9" s="66"/>
      <c r="K9" s="61"/>
      <c r="L9" s="66"/>
      <c r="M9" s="62"/>
      <c r="N9" s="62"/>
      <c r="O9" s="27"/>
      <c r="S9" s="4"/>
    </row>
    <row r="10" spans="2:28" x14ac:dyDescent="0.25">
      <c r="B10" s="28" t="s">
        <v>3</v>
      </c>
      <c r="C10" s="27"/>
      <c r="D10" s="75">
        <v>163333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</row>
    <row r="11" spans="2:28" x14ac:dyDescent="0.25">
      <c r="B11" s="28" t="s">
        <v>4</v>
      </c>
      <c r="C11" s="23"/>
      <c r="D11" s="75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</row>
    <row r="12" spans="2:28" ht="16.5" x14ac:dyDescent="0.25">
      <c r="B12" s="28" t="s">
        <v>40</v>
      </c>
      <c r="C12" s="23"/>
      <c r="D12" s="75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</row>
    <row r="13" spans="2:28" ht="16.5" x14ac:dyDescent="0.25">
      <c r="B13" s="28" t="s">
        <v>5</v>
      </c>
      <c r="C13" s="23"/>
      <c r="D13" s="75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</row>
    <row r="14" spans="2:28" ht="16.5" x14ac:dyDescent="0.25">
      <c r="B14" s="28" t="s">
        <v>6</v>
      </c>
      <c r="C14" s="23"/>
      <c r="D14" s="75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</row>
    <row r="15" spans="2:28" ht="16.5" x14ac:dyDescent="0.25">
      <c r="B15" s="26" t="s">
        <v>7</v>
      </c>
      <c r="C15" s="23"/>
      <c r="D15" s="75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2:28" x14ac:dyDescent="0.25">
      <c r="B16" s="28" t="s">
        <v>8</v>
      </c>
      <c r="C16" s="23"/>
      <c r="D16" s="58">
        <v>395929</v>
      </c>
      <c r="E16" s="58"/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</row>
    <row r="17" spans="2:15" ht="16.5" x14ac:dyDescent="0.25">
      <c r="B17" s="28" t="s">
        <v>9</v>
      </c>
      <c r="C17" s="23"/>
      <c r="D17" s="75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</row>
    <row r="18" spans="2:15" x14ac:dyDescent="0.25">
      <c r="B18" s="28" t="s">
        <v>10</v>
      </c>
      <c r="C18" s="23"/>
      <c r="D18" s="75">
        <v>3500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</row>
    <row r="19" spans="2:15" ht="18" customHeight="1" x14ac:dyDescent="0.25">
      <c r="B19" s="28" t="s">
        <v>11</v>
      </c>
      <c r="C19" s="23"/>
      <c r="D19" s="75">
        <v>8020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</row>
    <row r="20" spans="2:15" x14ac:dyDescent="0.25">
      <c r="B20" s="28" t="s">
        <v>12</v>
      </c>
      <c r="C20" s="23"/>
      <c r="D20" s="75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</row>
    <row r="21" spans="2:15" x14ac:dyDescent="0.25">
      <c r="B21" s="28" t="s">
        <v>13</v>
      </c>
      <c r="C21" s="23"/>
      <c r="D21" s="75">
        <v>141441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</row>
    <row r="22" spans="2:15" ht="33" x14ac:dyDescent="0.25">
      <c r="B22" s="28" t="s">
        <v>14</v>
      </c>
      <c r="C22" s="23"/>
      <c r="D22" s="75">
        <v>56808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</row>
    <row r="23" spans="2:15" ht="24.75" x14ac:dyDescent="0.25">
      <c r="B23" s="28" t="s">
        <v>15</v>
      </c>
      <c r="C23" s="23"/>
      <c r="D23" s="75">
        <v>401715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</row>
    <row r="24" spans="2:15" ht="16.5" x14ac:dyDescent="0.25">
      <c r="B24" s="28" t="s">
        <v>41</v>
      </c>
      <c r="C24" s="23"/>
      <c r="D24" s="75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</row>
    <row r="25" spans="2:15" ht="16.5" x14ac:dyDescent="0.25">
      <c r="B25" s="26" t="s">
        <v>16</v>
      </c>
      <c r="C25" s="23"/>
      <c r="D25" s="75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</row>
    <row r="26" spans="2:15" ht="16.5" x14ac:dyDescent="0.25">
      <c r="B26" s="28" t="s">
        <v>17</v>
      </c>
      <c r="C26" s="23"/>
      <c r="D26" s="75">
        <v>591820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</row>
    <row r="27" spans="2:15" x14ac:dyDescent="0.25">
      <c r="B27" s="28" t="s">
        <v>18</v>
      </c>
      <c r="C27" s="23"/>
      <c r="D27" s="75">
        <v>7560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</row>
    <row r="28" spans="2:15" ht="16.5" x14ac:dyDescent="0.25">
      <c r="B28" s="28" t="s">
        <v>19</v>
      </c>
      <c r="C28" s="23"/>
      <c r="D28" s="75">
        <v>78102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</row>
    <row r="29" spans="2:15" ht="16.5" x14ac:dyDescent="0.25">
      <c r="B29" s="28" t="s">
        <v>20</v>
      </c>
      <c r="C29" s="23"/>
      <c r="D29" s="75">
        <v>28352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</row>
    <row r="30" spans="2:15" ht="16.5" x14ac:dyDescent="0.25">
      <c r="B30" s="28" t="s">
        <v>21</v>
      </c>
      <c r="C30" s="23"/>
      <c r="D30" s="75">
        <v>163558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</row>
    <row r="31" spans="2:15" ht="16.5" x14ac:dyDescent="0.25">
      <c r="B31" s="28" t="s">
        <v>22</v>
      </c>
      <c r="C31" s="23"/>
      <c r="D31" s="75">
        <v>1206215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</row>
    <row r="32" spans="2:15" ht="24.75" x14ac:dyDescent="0.25">
      <c r="B32" s="28" t="s">
        <v>23</v>
      </c>
      <c r="C32" s="23"/>
      <c r="D32" s="75">
        <v>640403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</row>
    <row r="33" spans="2:15" ht="24.75" x14ac:dyDescent="0.25">
      <c r="B33" s="28" t="s">
        <v>42</v>
      </c>
      <c r="C33" s="23"/>
      <c r="D33" s="75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</row>
    <row r="34" spans="2:15" x14ac:dyDescent="0.25">
      <c r="B34" s="28" t="s">
        <v>24</v>
      </c>
      <c r="C34" s="23"/>
      <c r="D34" s="75">
        <v>277964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</row>
    <row r="35" spans="2:15" ht="16.5" x14ac:dyDescent="0.25">
      <c r="B35" s="26" t="s">
        <v>25</v>
      </c>
      <c r="C35" s="23"/>
      <c r="D35" s="75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2:15" ht="16.5" x14ac:dyDescent="0.25">
      <c r="B36" s="28" t="s">
        <v>26</v>
      </c>
      <c r="C36" s="23"/>
      <c r="D36" s="75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</row>
    <row r="37" spans="2:15" ht="24.75" x14ac:dyDescent="0.25">
      <c r="B37" s="28" t="s">
        <v>43</v>
      </c>
      <c r="C37" s="23"/>
      <c r="D37" s="75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</row>
    <row r="38" spans="2:15" ht="24.75" x14ac:dyDescent="0.25">
      <c r="B38" s="28" t="s">
        <v>44</v>
      </c>
      <c r="C38" s="23"/>
      <c r="D38" s="75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</row>
    <row r="39" spans="2:15" ht="24.75" x14ac:dyDescent="0.25">
      <c r="B39" s="28" t="s">
        <v>45</v>
      </c>
      <c r="C39" s="23"/>
      <c r="D39" s="75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</row>
    <row r="40" spans="2:15" ht="24.75" x14ac:dyDescent="0.25">
      <c r="B40" s="28" t="s">
        <v>46</v>
      </c>
      <c r="C40" s="23"/>
      <c r="D40" s="75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</row>
    <row r="41" spans="2:15" ht="16.5" x14ac:dyDescent="0.25">
      <c r="B41" s="28" t="s">
        <v>27</v>
      </c>
      <c r="C41" s="23"/>
      <c r="D41" s="75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</row>
    <row r="42" spans="2:15" ht="24.75" x14ac:dyDescent="0.25">
      <c r="B42" s="28" t="s">
        <v>47</v>
      </c>
      <c r="C42" s="23"/>
      <c r="D42" s="75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</row>
    <row r="43" spans="2:15" ht="16.5" x14ac:dyDescent="0.25">
      <c r="B43" s="26" t="s">
        <v>48</v>
      </c>
      <c r="C43" s="23"/>
      <c r="D43" s="75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spans="2:15" ht="16.5" x14ac:dyDescent="0.25">
      <c r="B44" s="28" t="s">
        <v>49</v>
      </c>
      <c r="C44" s="23"/>
      <c r="D44" s="75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</row>
    <row r="45" spans="2:15" ht="24.75" x14ac:dyDescent="0.25">
      <c r="B45" s="28" t="s">
        <v>50</v>
      </c>
      <c r="C45" s="23"/>
      <c r="D45" s="75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</row>
    <row r="46" spans="2:15" ht="24.75" x14ac:dyDescent="0.25">
      <c r="B46" s="28" t="s">
        <v>51</v>
      </c>
      <c r="C46" s="23"/>
      <c r="D46" s="75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</row>
    <row r="47" spans="2:15" ht="24.75" x14ac:dyDescent="0.25">
      <c r="B47" s="28" t="s">
        <v>52</v>
      </c>
      <c r="C47" s="23"/>
      <c r="D47" s="75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</row>
    <row r="48" spans="2:15" ht="24.75" x14ac:dyDescent="0.25">
      <c r="B48" s="28" t="s">
        <v>53</v>
      </c>
      <c r="C48" s="23"/>
      <c r="D48" s="75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</row>
    <row r="49" spans="2:15" ht="16.5" x14ac:dyDescent="0.25">
      <c r="B49" s="28" t="s">
        <v>54</v>
      </c>
      <c r="C49" s="23"/>
      <c r="D49" s="75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</row>
    <row r="50" spans="2:15" ht="24.75" x14ac:dyDescent="0.25">
      <c r="B50" s="28" t="s">
        <v>55</v>
      </c>
      <c r="C50" s="23"/>
      <c r="D50" s="75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</row>
    <row r="51" spans="2:15" ht="16.5" x14ac:dyDescent="0.25">
      <c r="B51" s="26" t="s">
        <v>28</v>
      </c>
      <c r="C51" s="23"/>
      <c r="D51" s="75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2:15" x14ac:dyDescent="0.25">
      <c r="B52" s="28" t="s">
        <v>29</v>
      </c>
      <c r="C52" s="23"/>
      <c r="D52" s="75">
        <v>102814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</row>
    <row r="53" spans="2:15" ht="16.5" x14ac:dyDescent="0.25">
      <c r="B53" s="28" t="s">
        <v>30</v>
      </c>
      <c r="C53" s="23"/>
      <c r="D53" s="75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</row>
    <row r="54" spans="2:15" ht="16.5" x14ac:dyDescent="0.25">
      <c r="B54" s="28" t="s">
        <v>31</v>
      </c>
      <c r="C54" s="23"/>
      <c r="D54" s="75">
        <v>0</v>
      </c>
      <c r="E54" s="59">
        <v>0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</row>
    <row r="55" spans="2:15" ht="24.75" x14ac:dyDescent="0.25">
      <c r="B55" s="28" t="s">
        <v>32</v>
      </c>
      <c r="C55" s="23"/>
      <c r="D55" s="75">
        <v>0</v>
      </c>
      <c r="E55" s="59">
        <v>0</v>
      </c>
      <c r="F55" s="59">
        <v>0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</v>
      </c>
    </row>
    <row r="56" spans="2:15" ht="16.5" x14ac:dyDescent="0.25">
      <c r="B56" s="28" t="s">
        <v>33</v>
      </c>
      <c r="C56" s="23"/>
      <c r="D56" s="75">
        <v>166763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</row>
    <row r="57" spans="2:15" ht="16.5" x14ac:dyDescent="0.25">
      <c r="B57" s="28" t="s">
        <v>56</v>
      </c>
      <c r="C57" s="23"/>
      <c r="D57" s="75">
        <v>42421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</row>
    <row r="58" spans="2:15" ht="16.5" x14ac:dyDescent="0.25">
      <c r="B58" s="28" t="s">
        <v>57</v>
      </c>
      <c r="C58" s="23"/>
      <c r="D58" s="75">
        <v>487836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</row>
    <row r="59" spans="2:15" x14ac:dyDescent="0.25">
      <c r="B59" s="28" t="s">
        <v>34</v>
      </c>
      <c r="C59" s="23"/>
      <c r="D59" s="75">
        <v>0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</row>
    <row r="60" spans="2:15" ht="24.75" x14ac:dyDescent="0.25">
      <c r="B60" s="28" t="s">
        <v>58</v>
      </c>
      <c r="C60" s="23"/>
      <c r="D60" s="75">
        <v>0</v>
      </c>
      <c r="E60" s="59">
        <v>0</v>
      </c>
      <c r="F60" s="59">
        <v>0</v>
      </c>
      <c r="G60" s="59">
        <v>0</v>
      </c>
      <c r="H60" s="59">
        <v>0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</v>
      </c>
    </row>
    <row r="61" spans="2:15" x14ac:dyDescent="0.25">
      <c r="B61" s="26" t="s">
        <v>59</v>
      </c>
      <c r="C61" s="23"/>
      <c r="D61" s="75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  <row r="62" spans="2:15" x14ac:dyDescent="0.25">
      <c r="B62" s="28" t="s">
        <v>60</v>
      </c>
      <c r="C62" s="23"/>
      <c r="D62" s="75">
        <v>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</v>
      </c>
    </row>
    <row r="63" spans="2:15" x14ac:dyDescent="0.25">
      <c r="B63" s="28" t="s">
        <v>61</v>
      </c>
      <c r="C63" s="23"/>
      <c r="D63" s="75">
        <v>0</v>
      </c>
      <c r="E63" s="59">
        <v>0</v>
      </c>
      <c r="F63" s="59">
        <v>0</v>
      </c>
      <c r="G63" s="59">
        <v>0</v>
      </c>
      <c r="H63" s="59">
        <v>0</v>
      </c>
      <c r="I63" s="59">
        <v>0</v>
      </c>
      <c r="J63" s="59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</v>
      </c>
    </row>
    <row r="64" spans="2:15" ht="16.5" x14ac:dyDescent="0.25">
      <c r="B64" s="28" t="s">
        <v>62</v>
      </c>
      <c r="C64" s="23"/>
      <c r="D64" s="75">
        <v>0</v>
      </c>
      <c r="E64" s="59">
        <v>0</v>
      </c>
      <c r="F64" s="59">
        <v>0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59">
        <v>0</v>
      </c>
    </row>
    <row r="65" spans="2:15" ht="33" x14ac:dyDescent="0.25">
      <c r="B65" s="28" t="s">
        <v>63</v>
      </c>
      <c r="C65" s="23"/>
      <c r="D65" s="75">
        <v>0</v>
      </c>
      <c r="E65" s="59">
        <v>0</v>
      </c>
      <c r="F65" s="59">
        <v>0</v>
      </c>
      <c r="G65" s="59">
        <v>0</v>
      </c>
      <c r="H65" s="59">
        <v>0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</row>
    <row r="66" spans="2:15" ht="24.75" x14ac:dyDescent="0.25">
      <c r="B66" s="26" t="s">
        <v>64</v>
      </c>
      <c r="C66" s="23"/>
      <c r="D66" s="75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</row>
    <row r="67" spans="2:15" x14ac:dyDescent="0.25">
      <c r="B67" s="28" t="s">
        <v>65</v>
      </c>
      <c r="C67" s="23"/>
      <c r="D67" s="75">
        <v>0</v>
      </c>
      <c r="E67" s="59">
        <v>0</v>
      </c>
      <c r="F67" s="59">
        <v>0</v>
      </c>
      <c r="G67" s="59">
        <v>0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  <c r="O67" s="59">
        <v>0</v>
      </c>
    </row>
    <row r="68" spans="2:15" ht="24.75" x14ac:dyDescent="0.25">
      <c r="B68" s="28" t="s">
        <v>66</v>
      </c>
      <c r="C68" s="23"/>
      <c r="D68" s="75">
        <v>0</v>
      </c>
      <c r="E68" s="59">
        <v>0</v>
      </c>
      <c r="F68" s="59">
        <v>0</v>
      </c>
      <c r="G68" s="59">
        <v>0</v>
      </c>
      <c r="H68" s="59">
        <v>0</v>
      </c>
      <c r="I68" s="59">
        <v>0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59">
        <v>0</v>
      </c>
    </row>
    <row r="69" spans="2:15" x14ac:dyDescent="0.25">
      <c r="B69" s="26" t="s">
        <v>67</v>
      </c>
      <c r="C69" s="23"/>
      <c r="D69" s="75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</row>
    <row r="70" spans="2:15" ht="16.5" x14ac:dyDescent="0.25">
      <c r="B70" s="28" t="s">
        <v>68</v>
      </c>
      <c r="C70" s="23"/>
      <c r="D70" s="75">
        <v>0</v>
      </c>
      <c r="E70" s="59">
        <v>0</v>
      </c>
      <c r="F70" s="59">
        <v>0</v>
      </c>
      <c r="G70" s="59">
        <v>0</v>
      </c>
      <c r="H70" s="59">
        <v>0</v>
      </c>
      <c r="I70" s="59">
        <v>0</v>
      </c>
      <c r="J70" s="59">
        <v>0</v>
      </c>
      <c r="K70" s="59">
        <v>0</v>
      </c>
      <c r="L70" s="59">
        <v>0</v>
      </c>
      <c r="M70" s="59">
        <v>0</v>
      </c>
      <c r="N70" s="59">
        <v>0</v>
      </c>
      <c r="O70" s="59">
        <v>0</v>
      </c>
    </row>
    <row r="71" spans="2:15" ht="16.5" x14ac:dyDescent="0.25">
      <c r="B71" s="28" t="s">
        <v>69</v>
      </c>
      <c r="C71" s="23"/>
      <c r="D71" s="75">
        <v>0</v>
      </c>
      <c r="E71" s="59">
        <v>0</v>
      </c>
      <c r="F71" s="59">
        <v>0</v>
      </c>
      <c r="G71" s="59">
        <v>0</v>
      </c>
      <c r="H71" s="59">
        <v>0</v>
      </c>
      <c r="I71" s="59">
        <v>0</v>
      </c>
      <c r="J71" s="59">
        <v>0</v>
      </c>
      <c r="K71" s="59">
        <v>0</v>
      </c>
      <c r="L71" s="59">
        <v>0</v>
      </c>
      <c r="M71" s="59">
        <v>0</v>
      </c>
      <c r="N71" s="59">
        <v>0</v>
      </c>
      <c r="O71" s="59">
        <v>0</v>
      </c>
    </row>
    <row r="72" spans="2:15" ht="24.75" x14ac:dyDescent="0.25">
      <c r="B72" s="28" t="s">
        <v>70</v>
      </c>
      <c r="C72" s="23"/>
      <c r="D72" s="75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  <c r="O72" s="59">
        <v>0</v>
      </c>
    </row>
    <row r="73" spans="2:15" x14ac:dyDescent="0.25">
      <c r="B73" s="29" t="s">
        <v>35</v>
      </c>
      <c r="C73" s="30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 x14ac:dyDescent="0.25">
      <c r="B74" s="31"/>
      <c r="C74" s="23"/>
      <c r="D74" s="58"/>
      <c r="E74" s="59">
        <v>0</v>
      </c>
      <c r="F74" s="59">
        <v>0</v>
      </c>
      <c r="G74" s="59">
        <v>0</v>
      </c>
      <c r="H74" s="59">
        <v>0</v>
      </c>
      <c r="I74" s="59">
        <v>0</v>
      </c>
      <c r="J74" s="59">
        <v>0</v>
      </c>
      <c r="K74" s="59">
        <v>0</v>
      </c>
      <c r="L74" s="59">
        <v>0</v>
      </c>
      <c r="M74" s="59">
        <v>0</v>
      </c>
      <c r="N74" s="59">
        <v>0</v>
      </c>
      <c r="O74" s="59">
        <v>0</v>
      </c>
    </row>
    <row r="75" spans="2:15" x14ac:dyDescent="0.25">
      <c r="B75" s="24" t="s">
        <v>71</v>
      </c>
      <c r="C75" s="32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 ht="16.5" x14ac:dyDescent="0.25">
      <c r="B76" s="26" t="s">
        <v>72</v>
      </c>
      <c r="C76" s="23"/>
      <c r="D76" s="75">
        <v>0</v>
      </c>
      <c r="E76" s="59">
        <v>0</v>
      </c>
      <c r="F76" s="59">
        <v>0</v>
      </c>
      <c r="G76" s="59">
        <v>0</v>
      </c>
      <c r="H76" s="59">
        <v>0</v>
      </c>
      <c r="I76" s="59">
        <v>0</v>
      </c>
      <c r="J76" s="59">
        <v>0</v>
      </c>
      <c r="K76" s="59">
        <v>0</v>
      </c>
      <c r="L76" s="59">
        <v>0</v>
      </c>
      <c r="M76" s="59">
        <v>0</v>
      </c>
      <c r="N76" s="59">
        <v>0</v>
      </c>
      <c r="O76" s="59">
        <v>0</v>
      </c>
    </row>
    <row r="77" spans="2:15" ht="16.5" x14ac:dyDescent="0.25">
      <c r="B77" s="28" t="s">
        <v>73</v>
      </c>
      <c r="C77" s="23"/>
      <c r="D77" s="75"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59">
        <v>0</v>
      </c>
      <c r="L77" s="59">
        <v>0</v>
      </c>
      <c r="M77" s="59">
        <v>0</v>
      </c>
      <c r="N77" s="59">
        <v>0</v>
      </c>
      <c r="O77" s="59">
        <v>0</v>
      </c>
    </row>
    <row r="78" spans="2:15" ht="16.5" x14ac:dyDescent="0.25">
      <c r="B78" s="28" t="s">
        <v>74</v>
      </c>
      <c r="C78" s="23"/>
      <c r="D78" s="75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  <c r="J78" s="59">
        <v>0</v>
      </c>
      <c r="K78" s="59">
        <v>0</v>
      </c>
      <c r="L78" s="59">
        <v>0</v>
      </c>
      <c r="M78" s="59">
        <v>0</v>
      </c>
      <c r="N78" s="59">
        <v>0</v>
      </c>
      <c r="O78" s="59">
        <v>0</v>
      </c>
    </row>
    <row r="79" spans="2:15" x14ac:dyDescent="0.25">
      <c r="B79" s="26" t="s">
        <v>75</v>
      </c>
      <c r="C79" s="23"/>
      <c r="D79" s="75">
        <v>0</v>
      </c>
      <c r="E79" s="59">
        <v>0</v>
      </c>
      <c r="F79" s="59">
        <v>0</v>
      </c>
      <c r="G79" s="59">
        <v>0</v>
      </c>
      <c r="H79" s="59">
        <v>0</v>
      </c>
      <c r="I79" s="59">
        <v>0</v>
      </c>
      <c r="J79" s="59">
        <v>0</v>
      </c>
      <c r="K79" s="59">
        <v>0</v>
      </c>
      <c r="L79" s="59">
        <v>0</v>
      </c>
      <c r="M79" s="59">
        <v>0</v>
      </c>
      <c r="N79" s="59">
        <v>0</v>
      </c>
      <c r="O79" s="59">
        <v>0</v>
      </c>
    </row>
    <row r="80" spans="2:15" ht="16.5" x14ac:dyDescent="0.25">
      <c r="B80" s="28" t="s">
        <v>76</v>
      </c>
      <c r="C80" s="23"/>
      <c r="D80" s="75">
        <v>0</v>
      </c>
      <c r="E80" s="59">
        <v>0</v>
      </c>
      <c r="F80" s="59">
        <v>0</v>
      </c>
      <c r="G80" s="59">
        <v>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59">
        <v>0</v>
      </c>
      <c r="N80" s="59">
        <v>0</v>
      </c>
      <c r="O80" s="59">
        <v>0</v>
      </c>
    </row>
    <row r="81" spans="2:15" ht="16.5" x14ac:dyDescent="0.25">
      <c r="B81" s="28" t="s">
        <v>77</v>
      </c>
      <c r="C81" s="23"/>
      <c r="D81" s="75">
        <v>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59">
        <v>0</v>
      </c>
      <c r="M81" s="59">
        <v>0</v>
      </c>
      <c r="N81" s="59">
        <v>0</v>
      </c>
      <c r="O81" s="59">
        <v>0</v>
      </c>
    </row>
    <row r="82" spans="2:15" ht="16.5" x14ac:dyDescent="0.25">
      <c r="B82" s="26" t="s">
        <v>78</v>
      </c>
      <c r="C82" s="23"/>
      <c r="D82" s="75">
        <v>0</v>
      </c>
      <c r="E82" s="59">
        <v>0</v>
      </c>
      <c r="F82" s="59">
        <v>0</v>
      </c>
      <c r="G82" s="59">
        <v>0</v>
      </c>
      <c r="H82" s="59">
        <v>0</v>
      </c>
      <c r="I82" s="59">
        <v>0</v>
      </c>
      <c r="J82" s="59">
        <v>0</v>
      </c>
      <c r="K82" s="59">
        <v>0</v>
      </c>
      <c r="L82" s="59">
        <v>0</v>
      </c>
      <c r="M82" s="59">
        <v>0</v>
      </c>
      <c r="N82" s="59">
        <v>0</v>
      </c>
      <c r="O82" s="59">
        <v>0</v>
      </c>
    </row>
    <row r="83" spans="2:15" ht="16.5" x14ac:dyDescent="0.25">
      <c r="B83" s="28" t="s">
        <v>79</v>
      </c>
      <c r="C83" s="23"/>
      <c r="D83" s="75"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59">
        <v>0</v>
      </c>
      <c r="K83" s="59">
        <v>0</v>
      </c>
      <c r="L83" s="59">
        <v>0</v>
      </c>
      <c r="M83" s="59">
        <v>0</v>
      </c>
      <c r="N83" s="59">
        <v>0</v>
      </c>
      <c r="O83" s="59">
        <v>0</v>
      </c>
    </row>
    <row r="84" spans="2:15" ht="16.5" x14ac:dyDescent="0.25">
      <c r="B84" s="29" t="s">
        <v>80</v>
      </c>
      <c r="C84" s="30"/>
      <c r="D84" s="30"/>
      <c r="E84" s="30"/>
      <c r="F84" s="46"/>
      <c r="G84" s="30"/>
      <c r="H84" s="30"/>
      <c r="I84" s="42"/>
      <c r="J84" s="42"/>
      <c r="K84" s="55"/>
      <c r="L84" s="30"/>
      <c r="M84" s="30"/>
      <c r="N84" s="30"/>
      <c r="O84" s="30"/>
    </row>
    <row r="85" spans="2:15" x14ac:dyDescent="0.25">
      <c r="B85" s="23"/>
      <c r="C85" s="23"/>
      <c r="D85" s="41"/>
      <c r="E85" s="23"/>
      <c r="G85" s="23"/>
      <c r="H85" s="35"/>
      <c r="I85" s="23"/>
      <c r="J85" s="23"/>
      <c r="K85" s="56"/>
      <c r="L85" s="49"/>
      <c r="M85" s="23"/>
      <c r="N85" s="23"/>
      <c r="O85" s="23"/>
    </row>
    <row r="86" spans="2:15" ht="16.5" x14ac:dyDescent="0.25">
      <c r="B86" s="33" t="s">
        <v>81</v>
      </c>
      <c r="C86" s="34"/>
      <c r="D86" s="38">
        <f>SUM(D10:D83)</f>
        <v>4964554</v>
      </c>
      <c r="E86" s="38">
        <f t="shared" ref="E86:L86" si="1">SUM(E10:E83)</f>
        <v>0</v>
      </c>
      <c r="F86" s="38">
        <f>SUM(F10:F83)</f>
        <v>0</v>
      </c>
      <c r="G86" s="38">
        <f t="shared" si="1"/>
        <v>0</v>
      </c>
      <c r="H86" s="38">
        <f t="shared" si="1"/>
        <v>0</v>
      </c>
      <c r="I86" s="38">
        <f t="shared" si="1"/>
        <v>0</v>
      </c>
      <c r="J86" s="38">
        <f t="shared" si="1"/>
        <v>0</v>
      </c>
      <c r="K86" s="38">
        <f t="shared" si="1"/>
        <v>0</v>
      </c>
      <c r="L86" s="38">
        <f t="shared" si="1"/>
        <v>0</v>
      </c>
      <c r="M86" s="38">
        <f>SUM(M10:M83)</f>
        <v>0</v>
      </c>
      <c r="N86" s="38">
        <f>SUM(N10:N83)</f>
        <v>0</v>
      </c>
      <c r="O86" s="38">
        <f>SUM(O10:O83)</f>
        <v>0</v>
      </c>
    </row>
    <row r="87" spans="2:15" x14ac:dyDescent="0.25">
      <c r="B87" s="23" t="s">
        <v>106</v>
      </c>
      <c r="C87" s="23"/>
      <c r="D87" s="23"/>
      <c r="E87" s="23"/>
      <c r="G87" s="23"/>
      <c r="H87" s="35"/>
      <c r="I87" s="23"/>
      <c r="J87" s="23"/>
      <c r="K87" s="23"/>
      <c r="L87" s="23"/>
      <c r="M87" s="23"/>
      <c r="N87" s="23"/>
      <c r="O87" s="23"/>
    </row>
    <row r="88" spans="2:15" x14ac:dyDescent="0.25">
      <c r="B88" s="23" t="s">
        <v>104</v>
      </c>
      <c r="C88" s="23"/>
      <c r="D88" s="23"/>
      <c r="E88" s="23"/>
      <c r="G88" s="23"/>
      <c r="H88" s="35"/>
      <c r="I88" s="23"/>
      <c r="J88" s="23"/>
      <c r="K88" s="23"/>
      <c r="L88" s="23"/>
      <c r="M88" s="23"/>
      <c r="N88" s="23"/>
      <c r="O88" s="23"/>
    </row>
    <row r="89" spans="2:15" x14ac:dyDescent="0.25">
      <c r="B89" s="23" t="s">
        <v>105</v>
      </c>
      <c r="C89" s="23"/>
      <c r="D89" s="23"/>
      <c r="E89" s="23"/>
      <c r="F89" s="52"/>
      <c r="G89" s="41"/>
      <c r="H89" s="35"/>
      <c r="I89" s="23"/>
      <c r="J89" s="41"/>
      <c r="K89" s="23"/>
      <c r="L89" s="23"/>
      <c r="M89" s="23"/>
      <c r="N89" s="23"/>
      <c r="O89" s="23"/>
    </row>
    <row r="90" spans="2:15" x14ac:dyDescent="0.25">
      <c r="B90" s="23"/>
      <c r="C90" s="23"/>
      <c r="D90" s="23"/>
      <c r="E90" s="23"/>
      <c r="G90" s="23"/>
      <c r="H90" s="35"/>
      <c r="I90" s="23"/>
      <c r="J90" s="23"/>
      <c r="K90" s="23"/>
      <c r="L90" s="23"/>
      <c r="M90" s="23"/>
      <c r="N90" s="23"/>
      <c r="O90" s="23"/>
    </row>
    <row r="91" spans="2:15" x14ac:dyDescent="0.25">
      <c r="B91" s="6"/>
      <c r="C91" s="6"/>
      <c r="D91" s="76"/>
      <c r="E91" s="6"/>
      <c r="G91" s="6"/>
      <c r="H91" s="35"/>
      <c r="I91" s="6"/>
      <c r="J91" s="6"/>
      <c r="K91" s="6"/>
      <c r="L91" s="6"/>
      <c r="M91" s="6"/>
      <c r="N91" s="6"/>
      <c r="O91" s="6"/>
    </row>
    <row r="92" spans="2:15" x14ac:dyDescent="0.25">
      <c r="B92" s="6"/>
      <c r="C92" s="6"/>
      <c r="D92" s="6"/>
      <c r="E92" s="6"/>
      <c r="G92" s="6"/>
      <c r="H92" s="6"/>
      <c r="I92" s="6"/>
      <c r="J92" s="6"/>
      <c r="K92" s="6"/>
      <c r="L92" s="6"/>
      <c r="M92" s="6"/>
      <c r="N92" s="6"/>
      <c r="O92" s="6"/>
    </row>
    <row r="93" spans="2:15" x14ac:dyDescent="0.25">
      <c r="B93" s="6"/>
      <c r="C93" s="6"/>
      <c r="D93" s="6"/>
      <c r="E93" s="6"/>
      <c r="G93" s="6"/>
      <c r="H93" s="6"/>
      <c r="I93" s="6"/>
      <c r="J93" s="6"/>
      <c r="K93" s="6"/>
      <c r="L93" s="6"/>
      <c r="M93" s="6"/>
      <c r="N93" s="6"/>
      <c r="O93" s="6"/>
    </row>
    <row r="94" spans="2:15" ht="15.75" x14ac:dyDescent="0.25">
      <c r="B94" s="40" t="s">
        <v>112</v>
      </c>
    </row>
    <row r="95" spans="2:15" x14ac:dyDescent="0.25">
      <c r="B95" s="6" t="s">
        <v>114</v>
      </c>
      <c r="C95" s="6"/>
      <c r="D95" s="6"/>
      <c r="E95" s="6"/>
    </row>
  </sheetData>
  <mergeCells count="6">
    <mergeCell ref="B6:O6"/>
    <mergeCell ref="B1:O1"/>
    <mergeCell ref="B2:O2"/>
    <mergeCell ref="B3:O3"/>
    <mergeCell ref="B4:O4"/>
    <mergeCell ref="B5:O5"/>
  </mergeCells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Plantilla Presupuesto</vt:lpstr>
      <vt:lpstr>FONDO 100</vt:lpstr>
      <vt:lpstr> FONDO 102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CONTABILIDAD 01</cp:lastModifiedBy>
  <cp:lastPrinted>2022-02-07T12:55:19Z</cp:lastPrinted>
  <dcterms:created xsi:type="dcterms:W3CDTF">2018-04-17T18:57:16Z</dcterms:created>
  <dcterms:modified xsi:type="dcterms:W3CDTF">2022-02-08T13:14:48Z</dcterms:modified>
</cp:coreProperties>
</file>