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OCTUBRE 2024\"/>
    </mc:Choice>
  </mc:AlternateContent>
  <xr:revisionPtr revIDLastSave="0" documentId="8_{D0F1AAFE-90D4-4B37-9CFF-264470B3F32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CXP" sheetId="1" r:id="rId1"/>
    <sheet name="x suplidores" sheetId="2" r:id="rId2"/>
    <sheet name="30 JUNIO" sheetId="3" r:id="rId3"/>
    <sheet name="31JULIO (2)" sheetId="4" r:id="rId4"/>
    <sheet name="31 agosto (3)" sheetId="5" r:id="rId5"/>
    <sheet name="31 Septiembre (4)" sheetId="6" r:id="rId6"/>
  </sheets>
  <definedNames>
    <definedName name="_xlnm._FilterDatabase" localSheetId="2" hidden="1">'30 JUNIO'!$A$4:$F$42</definedName>
    <definedName name="_xlnm._FilterDatabase" localSheetId="4" hidden="1">'31 agosto (3)'!$A$4:$F$67</definedName>
    <definedName name="_xlnm._FilterDatabase" localSheetId="5" hidden="1">'31 Septiembre (4)'!$A$4:$F$58</definedName>
    <definedName name="_xlnm._FilterDatabase" localSheetId="3" hidden="1">'31JULIO (2)'!$A$4:$F$42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6" l="1"/>
  <c r="G33" i="6"/>
  <c r="G14" i="6"/>
  <c r="G25" i="6"/>
  <c r="F59" i="6"/>
  <c r="G30" i="6"/>
  <c r="G28" i="6"/>
  <c r="G58" i="6"/>
  <c r="G57" i="6"/>
  <c r="G56" i="6"/>
  <c r="G55" i="6"/>
  <c r="G53" i="6"/>
  <c r="G51" i="6"/>
  <c r="G50" i="6"/>
  <c r="G49" i="6"/>
  <c r="G48" i="6"/>
  <c r="G47" i="6"/>
  <c r="G46" i="6"/>
  <c r="G44" i="6"/>
  <c r="G42" i="6"/>
  <c r="G41" i="6"/>
  <c r="G35" i="6"/>
  <c r="G34" i="6"/>
  <c r="G6" i="6"/>
  <c r="G18" i="6"/>
  <c r="G15" i="6"/>
  <c r="G54" i="6"/>
  <c r="G40" i="6"/>
  <c r="G36" i="6"/>
  <c r="G16" i="6"/>
  <c r="G7" i="6"/>
  <c r="F68" i="5"/>
  <c r="G68" i="5"/>
  <c r="G66" i="5"/>
  <c r="G64" i="5"/>
  <c r="G44" i="5"/>
  <c r="G39" i="5"/>
  <c r="G38" i="5"/>
  <c r="G27" i="5"/>
  <c r="G5" i="5"/>
  <c r="G63" i="5"/>
  <c r="G59" i="5"/>
  <c r="G58" i="5"/>
  <c r="G55" i="5"/>
  <c r="G49" i="5"/>
  <c r="G45" i="5"/>
  <c r="G43" i="5"/>
  <c r="G36" i="5"/>
  <c r="G29" i="5"/>
  <c r="G28" i="5"/>
  <c r="G24" i="5"/>
  <c r="G20" i="5"/>
  <c r="G19" i="5"/>
  <c r="G15" i="5"/>
  <c r="G14" i="5"/>
  <c r="G13" i="5"/>
  <c r="G9" i="5"/>
  <c r="G21" i="5"/>
  <c r="G6" i="5"/>
  <c r="G22" i="5"/>
  <c r="G23" i="5"/>
  <c r="F43" i="4"/>
  <c r="G41" i="4"/>
  <c r="G38" i="4"/>
  <c r="G37" i="4"/>
  <c r="G35" i="4"/>
  <c r="G21" i="4"/>
  <c r="G13" i="4"/>
  <c r="G5" i="4"/>
  <c r="G7" i="4"/>
  <c r="G32" i="4"/>
  <c r="G28" i="4"/>
  <c r="G26" i="4"/>
  <c r="G19" i="4"/>
  <c r="G17" i="4"/>
  <c r="G11" i="4"/>
  <c r="G9" i="4"/>
  <c r="G6" i="4"/>
  <c r="G10" i="4"/>
  <c r="G31" i="4"/>
  <c r="G8" i="4"/>
  <c r="G25" i="4"/>
  <c r="G16" i="4"/>
  <c r="G30" i="4"/>
  <c r="G59" i="6" l="1"/>
  <c r="G70" i="5"/>
  <c r="G72" i="5" s="1"/>
  <c r="G43" i="4"/>
  <c r="G45" i="4" s="1"/>
  <c r="G47" i="4" s="1"/>
  <c r="G19" i="3"/>
  <c r="G40" i="3"/>
  <c r="G5" i="3"/>
  <c r="F44" i="3"/>
  <c r="G43" i="3"/>
  <c r="G35" i="3"/>
  <c r="G34" i="3"/>
  <c r="G33" i="3"/>
  <c r="G32" i="3"/>
  <c r="G29" i="3"/>
  <c r="G27" i="3"/>
  <c r="G24" i="3"/>
  <c r="G22" i="3"/>
  <c r="G15" i="3"/>
  <c r="G14" i="3"/>
  <c r="G12" i="3"/>
  <c r="G11" i="3"/>
  <c r="G10" i="3"/>
  <c r="G25" i="3"/>
  <c r="G13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4" i="3" l="1"/>
  <c r="G46" i="3" s="1"/>
  <c r="G48" i="3" s="1"/>
</calcChain>
</file>

<file path=xl/sharedStrings.xml><?xml version="1.0" encoding="utf-8"?>
<sst xmlns="http://schemas.openxmlformats.org/spreadsheetml/2006/main" count="864" uniqueCount="362">
  <si>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</si>
  <si>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</si>
  <si>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</si>
  <si>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</si>
  <si>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</si>
  <si>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</si>
  <si>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</si>
  <si>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</si>
  <si>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</si>
  <si>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</si>
  <si>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</si>
  <si>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</si>
  <si>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</si>
  <si>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</si>
  <si>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</si>
  <si>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</si>
  <si>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</si>
  <si>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</si>
  <si>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</si>
  <si>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</si>
  <si>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</si>
  <si>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</si>
  <si>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</si>
  <si>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</si>
  <si>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</si>
  <si>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</si>
  <si>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</si>
  <si>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</si>
  <si>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</si>
  <si>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</si>
  <si>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</si>
  <si>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</si>
  <si>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</si>
  <si>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</si>
  <si>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</si>
  <si>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</si>
  <si>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</si>
  <si>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</si>
  <si>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</si>
  <si>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</si>
  <si>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</si>
  <si>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</si>
  <si>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</si>
  <si>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</si>
  <si>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</si>
  <si>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</si>
  <si>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</si>
  <si>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</si>
  <si>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</si>
  <si>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</si>
  <si>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</si>
  <si>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</si>
  <si>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</si>
  <si>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</si>
  <si>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</si>
  <si>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</si>
  <si>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</si>
  <si>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</si>
  <si>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</si>
  <si>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</si>
  <si>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</si>
  <si>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</si>
  <si>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</si>
  <si>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</si>
  <si>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</si>
  <si>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</si>
  <si>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</si>
  <si>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</si>
  <si>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</si>
  <si>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</si>
  <si>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</si>
  <si>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</si>
  <si>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</si>
  <si>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</si>
  <si>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</si>
  <si>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</si>
  <si>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</si>
  <si>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</si>
  <si>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</si>
  <si>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</si>
  <si>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</si>
  <si>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</si>
  <si>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</si>
  <si>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</si>
  <si>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</si>
  <si>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</si>
  <si>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</si>
  <si>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</si>
  <si>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</si>
  <si>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</si>
  <si>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</si>
  <si>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</si>
  <si>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</si>
  <si>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</si>
  <si>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</si>
  <si>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</si>
  <si>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</si>
  <si>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</si>
  <si>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</si>
  <si>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</si>
  <si>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</si>
  <si>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</si>
  <si>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</si>
  <si>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</si>
  <si>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</si>
  <si>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</si>
  <si>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</si>
  <si>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</si>
  <si>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</si>
  <si>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</si>
  <si>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</si>
  <si>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</si>
  <si>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</si>
  <si>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MONTO PAGADO A LA FECHA</t>
  </si>
  <si>
    <t>SPRINGDALE COMERCIAL</t>
  </si>
  <si>
    <t>SUFERDOM</t>
  </si>
  <si>
    <t>OCEAN MEAT</t>
  </si>
  <si>
    <t>B1500000132</t>
  </si>
  <si>
    <t>B1500000141</t>
  </si>
  <si>
    <t>B1500000139</t>
  </si>
  <si>
    <t>B1500000137</t>
  </si>
  <si>
    <t>B1500000519</t>
  </si>
  <si>
    <t>FERRETERIA LA MAYORQUINA</t>
  </si>
  <si>
    <t>B1500000237</t>
  </si>
  <si>
    <t>B1500000332</t>
  </si>
  <si>
    <t>RESPUESTOS</t>
  </si>
  <si>
    <t>B1500001234</t>
  </si>
  <si>
    <t>B1500009995</t>
  </si>
  <si>
    <t>B1500000023</t>
  </si>
  <si>
    <t>PRESTOL</t>
  </si>
  <si>
    <t>B1500000024</t>
  </si>
  <si>
    <t>B1500000199</t>
  </si>
  <si>
    <t>B1500000216</t>
  </si>
  <si>
    <t>PROVINERCAX HENRIQUEZ</t>
  </si>
  <si>
    <t>PROVIMERCAX  HENRIQUEZ</t>
  </si>
  <si>
    <t>B1500000472</t>
  </si>
  <si>
    <t>MJP PROMOTION</t>
  </si>
  <si>
    <t>B1500000089</t>
  </si>
  <si>
    <t>BAVICAYSA</t>
  </si>
  <si>
    <t>B1500000214</t>
  </si>
  <si>
    <t>B1500000221</t>
  </si>
  <si>
    <t>B1500009992</t>
  </si>
  <si>
    <t>B1500000189</t>
  </si>
  <si>
    <t>B1500004475</t>
  </si>
  <si>
    <t>FASACA</t>
  </si>
  <si>
    <t>REPUESTOS</t>
  </si>
  <si>
    <t>B1500004336</t>
  </si>
  <si>
    <t>B1500001225</t>
  </si>
  <si>
    <t>B1500000172</t>
  </si>
  <si>
    <t>ROSLYN</t>
  </si>
  <si>
    <t>B1500001224</t>
  </si>
  <si>
    <t>B1500000142</t>
  </si>
  <si>
    <t>B1500000410</t>
  </si>
  <si>
    <t>CORAMCA</t>
  </si>
  <si>
    <t>B1500001233</t>
  </si>
  <si>
    <t>B1500000785</t>
  </si>
  <si>
    <t>SOLDIER</t>
  </si>
  <si>
    <t>B1500001767</t>
  </si>
  <si>
    <t>B1500001755</t>
  </si>
  <si>
    <t>B1500001756</t>
  </si>
  <si>
    <t>B1500001754</t>
  </si>
  <si>
    <t>B1500001760</t>
  </si>
  <si>
    <t>UNIVERSIDAD PEDRO H. U</t>
  </si>
  <si>
    <t>B1500000047</t>
  </si>
  <si>
    <t>B1500000048</t>
  </si>
  <si>
    <t>MAGNA MOTORS</t>
  </si>
  <si>
    <t>EQUIPO</t>
  </si>
  <si>
    <t>CUENTAS POR PAGAR  AL - 30-06-2024</t>
  </si>
  <si>
    <t>B1500009997</t>
  </si>
  <si>
    <t>E45000000201</t>
  </si>
  <si>
    <t>E45000000200</t>
  </si>
  <si>
    <t>CUENTAS POR PAGAR  AL - 31-07-2024</t>
  </si>
  <si>
    <t>E450000000341</t>
  </si>
  <si>
    <t>SEGUROS RESERVAS</t>
  </si>
  <si>
    <t>SEGURO</t>
  </si>
  <si>
    <t>B1500000387</t>
  </si>
  <si>
    <t>UVRO SOLUCIONES</t>
  </si>
  <si>
    <t>REPUESTOS CHENCHO</t>
  </si>
  <si>
    <t>REPARACIÓN</t>
  </si>
  <si>
    <t>B1500001676</t>
  </si>
  <si>
    <t>B1500001663</t>
  </si>
  <si>
    <t>B1500000174</t>
  </si>
  <si>
    <t>LEGALFLEX</t>
  </si>
  <si>
    <t>LEGALIZACIONES</t>
  </si>
  <si>
    <t>B1500000182</t>
  </si>
  <si>
    <t>R TIRADO</t>
  </si>
  <si>
    <t>ARTICULOS</t>
  </si>
  <si>
    <t>B1500000819</t>
  </si>
  <si>
    <t>CALIZ FLOR</t>
  </si>
  <si>
    <t>FLORES</t>
  </si>
  <si>
    <t>B1500000151</t>
  </si>
  <si>
    <t>CEMENTO</t>
  </si>
  <si>
    <t>FL&amp;M COMERCIAL</t>
  </si>
  <si>
    <t>SOLDIER ELECTRONIC</t>
  </si>
  <si>
    <t>B1500547759</t>
  </si>
  <si>
    <t>EDESUR</t>
  </si>
  <si>
    <t>SERVICIOS</t>
  </si>
  <si>
    <t>B1500001813</t>
  </si>
  <si>
    <t>BANDERAS DEL MUNDO</t>
  </si>
  <si>
    <t>BANDERAS</t>
  </si>
  <si>
    <t>EQUIPOS</t>
  </si>
  <si>
    <t>B1500002397</t>
  </si>
  <si>
    <t>RAMIREZ &amp; MOJICA</t>
  </si>
  <si>
    <t>DISCO DURO</t>
  </si>
  <si>
    <t>B1500002453</t>
  </si>
  <si>
    <t>B1500000013</t>
  </si>
  <si>
    <t>MULTISERVICIOS JF</t>
  </si>
  <si>
    <t>B1500000473</t>
  </si>
  <si>
    <t>PAY IMPORT</t>
  </si>
  <si>
    <t>B1500000476</t>
  </si>
  <si>
    <t>B1500000014</t>
  </si>
  <si>
    <t>TAPIZADO</t>
  </si>
  <si>
    <t>B1500010326</t>
  </si>
  <si>
    <t>B1500010323</t>
  </si>
  <si>
    <t>B1500010328</t>
  </si>
  <si>
    <t>B1500000236</t>
  </si>
  <si>
    <t>PROVIMERCAX</t>
  </si>
  <si>
    <t>B1500000401</t>
  </si>
  <si>
    <t>B1500000235</t>
  </si>
  <si>
    <t>B1500000233</t>
  </si>
  <si>
    <t>B1500000202</t>
  </si>
  <si>
    <t>ALMACENES OCEAN</t>
  </si>
  <si>
    <t>B1500000157</t>
  </si>
  <si>
    <t>LA INNOVACIÓN</t>
  </si>
  <si>
    <t>E450000001142</t>
  </si>
  <si>
    <t>E450000001195</t>
  </si>
  <si>
    <t>E450000001171</t>
  </si>
  <si>
    <t>B1500001785</t>
  </si>
  <si>
    <t>B1500001784</t>
  </si>
  <si>
    <t>CUENTAS POR PAGAR  AL - 31-08-2024</t>
  </si>
  <si>
    <t>SERVICIO</t>
  </si>
  <si>
    <t>EDDY JAVIER PEREZ</t>
  </si>
  <si>
    <t>B1500010329</t>
  </si>
  <si>
    <t>B1500010331</t>
  </si>
  <si>
    <t>B1500000166</t>
  </si>
  <si>
    <t>B1500000408</t>
  </si>
  <si>
    <t>GENIUS PRINT GRAPHIC</t>
  </si>
  <si>
    <t>IMPRESIONES</t>
  </si>
  <si>
    <t>DISTRIBUIDORA AGRICOLA</t>
  </si>
  <si>
    <t>B1500000207</t>
  </si>
  <si>
    <t>B1500000213</t>
  </si>
  <si>
    <t>B1500000238</t>
  </si>
  <si>
    <t>B1500000239</t>
  </si>
  <si>
    <t>AGRO DE MI TIERRA</t>
  </si>
  <si>
    <t>B1500000548</t>
  </si>
  <si>
    <t>B1500000551</t>
  </si>
  <si>
    <t>B1500000554</t>
  </si>
  <si>
    <t>B1500000474</t>
  </si>
  <si>
    <t>B1500010635</t>
  </si>
  <si>
    <t>B1500010633</t>
  </si>
  <si>
    <t>B1500000245</t>
  </si>
  <si>
    <t>B1500000409</t>
  </si>
  <si>
    <t>B1500000113</t>
  </si>
  <si>
    <t>GERY BUFFET &amp; CATERING</t>
  </si>
  <si>
    <t>B1500000477</t>
  </si>
  <si>
    <t>B1500000011</t>
  </si>
  <si>
    <t>ANTOVA</t>
  </si>
  <si>
    <t>UNIFORME</t>
  </si>
  <si>
    <t>E450000002784</t>
  </si>
  <si>
    <t>E450000001172</t>
  </si>
  <si>
    <t>B1500004395</t>
  </si>
  <si>
    <t>B1500000169</t>
  </si>
  <si>
    <t>E4500000036</t>
  </si>
  <si>
    <t>BELLON</t>
  </si>
  <si>
    <t>B1500000015</t>
  </si>
  <si>
    <t>FUDPHU</t>
  </si>
  <si>
    <t>B1500001802</t>
  </si>
  <si>
    <t>B1500001801</t>
  </si>
  <si>
    <t>B1500001795</t>
  </si>
  <si>
    <t>B1500001794</t>
  </si>
  <si>
    <t>B1500002127</t>
  </si>
  <si>
    <t>CENTRO AUTOMOTRIZ SRL</t>
  </si>
  <si>
    <t>B1500000031</t>
  </si>
  <si>
    <t>RANCHO MICHELL</t>
  </si>
  <si>
    <t>B1500000030</t>
  </si>
  <si>
    <t>B1500000712</t>
  </si>
  <si>
    <t>RV DIESEL</t>
  </si>
  <si>
    <t>DIESEL REGULAR</t>
  </si>
  <si>
    <t>B1500000029</t>
  </si>
  <si>
    <t>B1500001361</t>
  </si>
  <si>
    <t>B1500004357</t>
  </si>
  <si>
    <t>GTG INDUSTRIAL</t>
  </si>
  <si>
    <t>B1500000230</t>
  </si>
  <si>
    <t>J3DPLAST</t>
  </si>
  <si>
    <t>B1500000545</t>
  </si>
  <si>
    <t>GARENA</t>
  </si>
  <si>
    <t>LLM SUPLIDORES SRL</t>
  </si>
  <si>
    <t>B1500000543</t>
  </si>
  <si>
    <t>B1500000544</t>
  </si>
  <si>
    <t>B1500004364</t>
  </si>
  <si>
    <t>B1500000747</t>
  </si>
  <si>
    <t>ABASTECIMIENTO COMER</t>
  </si>
  <si>
    <t>E450000002625</t>
  </si>
  <si>
    <t>TROPIGAS</t>
  </si>
  <si>
    <t>GAS</t>
  </si>
  <si>
    <t>SUPLIDORA NACIONAL DE TECNOLOGIA STN, SRL</t>
  </si>
  <si>
    <t>B1500000416</t>
  </si>
  <si>
    <t>B1500002528</t>
  </si>
  <si>
    <t>B1500002569</t>
  </si>
  <si>
    <t>B1500000861</t>
  </si>
  <si>
    <t>GRUPO CAROL</t>
  </si>
  <si>
    <t>MDICAMENTOS</t>
  </si>
  <si>
    <t>B1500000977</t>
  </si>
  <si>
    <t>DENTAL Y MEDICAL</t>
  </si>
  <si>
    <t>B1500001381</t>
  </si>
  <si>
    <t>B1500010649</t>
  </si>
  <si>
    <t>B1500001275</t>
  </si>
  <si>
    <t>B1500000220</t>
  </si>
  <si>
    <t>COMERCIALIZADORA KIMARCO</t>
  </si>
  <si>
    <t>B1500000219</t>
  </si>
  <si>
    <t>KIMARCO</t>
  </si>
  <si>
    <t>RONAJUS</t>
  </si>
  <si>
    <t>B1500001518</t>
  </si>
  <si>
    <t>OSIRIS &amp; CO. SA</t>
  </si>
  <si>
    <t>B1500000372</t>
  </si>
  <si>
    <t>JAT SERVICE</t>
  </si>
  <si>
    <t>B1500001824</t>
  </si>
  <si>
    <t>B1500001832</t>
  </si>
  <si>
    <t>B1500000730</t>
  </si>
  <si>
    <t>SEDECOR</t>
  </si>
  <si>
    <t>B1500001286</t>
  </si>
  <si>
    <t>B1500000019</t>
  </si>
  <si>
    <t>B1500000873</t>
  </si>
  <si>
    <t>B1500001279</t>
  </si>
  <si>
    <t>B1500001373</t>
  </si>
  <si>
    <t>TONOS Y COLORES</t>
  </si>
  <si>
    <t>B1500000459</t>
  </si>
  <si>
    <t>MUNDO INDUSTRIAL</t>
  </si>
  <si>
    <t>B1500000181</t>
  </si>
  <si>
    <t>B1500000180</t>
  </si>
  <si>
    <t>B1500000846</t>
  </si>
  <si>
    <t>CORONA FLORES</t>
  </si>
  <si>
    <t>B1500004433</t>
  </si>
  <si>
    <t>B1500000001</t>
  </si>
  <si>
    <t>ESTABLO LA PIPA, SRL</t>
  </si>
  <si>
    <t>ESQUINOS</t>
  </si>
  <si>
    <t>B1500000002</t>
  </si>
  <si>
    <t>B1500000061</t>
  </si>
  <si>
    <t>B1500001849</t>
  </si>
  <si>
    <t>B1500001848</t>
  </si>
  <si>
    <t>B1500001847</t>
  </si>
  <si>
    <t>B1500001845</t>
  </si>
  <si>
    <t>B1500001844</t>
  </si>
  <si>
    <t>B1500000032</t>
  </si>
  <si>
    <t>B1500000572</t>
  </si>
  <si>
    <t>B1500011130</t>
  </si>
  <si>
    <t>B1500004661</t>
  </si>
  <si>
    <t>B1500004665</t>
  </si>
  <si>
    <t>B1500004662</t>
  </si>
  <si>
    <t>B1500004660</t>
  </si>
  <si>
    <t>RV COMBUSTIBLE</t>
  </si>
  <si>
    <t>B1500000130</t>
  </si>
  <si>
    <t>HYCEM</t>
  </si>
  <si>
    <t>B1500000224</t>
  </si>
  <si>
    <t>B1500010651</t>
  </si>
  <si>
    <t>B1500000570</t>
  </si>
  <si>
    <t>B1500000009</t>
  </si>
  <si>
    <t>RODPE</t>
  </si>
  <si>
    <t>CUENTAS POR PAGAR  AL - 31-10-2024</t>
  </si>
  <si>
    <t>B1500004690</t>
  </si>
  <si>
    <t>B1500004663</t>
  </si>
  <si>
    <t>B1500004695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</si>
</sst>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8" fillId="0" borderId="0" xfId="0" applyNumberFormat="1" applyFont="1" applyFill="1" applyBorder="1"/>
    <xf numFmtId="4" fontId="0" fillId="0" borderId="0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4" fillId="0" borderId="0" xfId="0" applyNumberFormat="1" applyFont="1" applyFill="1"/>
    <xf numFmtId="0" fontId="1" fillId="0" borderId="0" xfId="0" applyFont="1" applyFill="1"/>
    <xf numFmtId="4" fontId="32" fillId="0" borderId="0" xfId="0" applyNumberFormat="1" applyFont="1"/>
    <xf numFmtId="0" fontId="3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  <xf numFmtId="4" fontId="1" fillId="0" borderId="7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/>
    </xf>
    <xf numFmtId="4" fontId="25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F3C7E31-CD63-4E6B-9B8A-94ED9B72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391624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F6AB845-C06F-41DE-8D66-AF014A22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9939B85-D315-45CE-A4AA-4099827B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0"/>
          <a:ext cx="10763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280868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5E48B4D-12C8-4956-88E4-DD8C9D67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79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A0499680-D149-4823-B297-BC5BBACD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1" y="0"/>
          <a:ext cx="10763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280868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6C178BDF-A7FD-4265-91FF-209D5ECB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334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36"/>
      <c r="B1" s="136"/>
      <c r="C1" s="136"/>
      <c r="D1" s="136"/>
      <c r="E1" s="136"/>
      <c r="F1" s="136"/>
      <c r="G1" s="136"/>
      <c r="H1" s="136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53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96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43" t="s">
        <v>7</v>
      </c>
      <c r="C75" s="143"/>
      <c r="D75" s="143"/>
      <c r="E75" s="143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42" t="s">
        <v>10</v>
      </c>
      <c r="F78" s="142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45"/>
      <c r="D86" s="145"/>
      <c r="E86" s="145"/>
      <c r="F86" s="71"/>
      <c r="G86" s="62"/>
    </row>
    <row r="87" spans="1:7" s="35" customFormat="1" ht="18.75" customHeight="1" x14ac:dyDescent="0.3">
      <c r="C87" s="146" t="s">
        <v>109</v>
      </c>
      <c r="D87" s="146"/>
      <c r="E87" s="146"/>
      <c r="F87" s="69"/>
      <c r="G87" s="63"/>
    </row>
    <row r="88" spans="1:7" ht="18.75" customHeight="1" x14ac:dyDescent="0.3">
      <c r="C88" s="147" t="s">
        <v>110</v>
      </c>
      <c r="D88" s="147"/>
      <c r="E88" s="147"/>
      <c r="F88" s="70"/>
      <c r="G88" s="26"/>
    </row>
    <row r="89" spans="1:7" ht="18.75" x14ac:dyDescent="0.3">
      <c r="B89" s="144"/>
      <c r="C89" s="144"/>
      <c r="D89" s="144"/>
      <c r="E89" s="144"/>
      <c r="F89" s="144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37"/>
      <c r="C91" s="137"/>
      <c r="D91" s="13"/>
      <c r="E91" s="13"/>
      <c r="F91" s="2"/>
      <c r="G91" s="29"/>
    </row>
    <row r="92" spans="1:7" x14ac:dyDescent="0.25">
      <c r="A92" s="2"/>
      <c r="B92" s="138"/>
      <c r="C92" s="138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9"/>
  <sheetViews>
    <sheetView topLeftCell="A29" zoomScale="140" zoomScaleNormal="140" workbookViewId="0">
      <selection activeCell="A63" sqref="A63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167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113</v>
      </c>
    </row>
    <row r="5" spans="1:8" s="35" customFormat="1" ht="15" customHeight="1" x14ac:dyDescent="0.25">
      <c r="A5" s="30" t="s">
        <v>146</v>
      </c>
      <c r="B5" s="100" t="s">
        <v>56</v>
      </c>
      <c r="C5" s="31" t="s">
        <v>57</v>
      </c>
      <c r="D5" s="32">
        <v>45470</v>
      </c>
      <c r="E5" s="32">
        <v>45500</v>
      </c>
      <c r="F5" s="33">
        <v>1965</v>
      </c>
      <c r="G5" s="92">
        <f>SUM(F5)</f>
        <v>1965</v>
      </c>
      <c r="H5" s="102"/>
    </row>
    <row r="6" spans="1:8" s="35" customFormat="1" ht="15" customHeight="1" x14ac:dyDescent="0.25">
      <c r="A6" s="30" t="s">
        <v>158</v>
      </c>
      <c r="B6" s="98" t="s">
        <v>15</v>
      </c>
      <c r="C6" s="95" t="s">
        <v>14</v>
      </c>
      <c r="D6" s="32">
        <v>45443</v>
      </c>
      <c r="E6" s="32">
        <v>45474</v>
      </c>
      <c r="F6" s="33">
        <v>92500</v>
      </c>
      <c r="G6" s="93"/>
      <c r="H6" s="102"/>
    </row>
    <row r="7" spans="1:8" s="35" customFormat="1" ht="15" customHeight="1" x14ac:dyDescent="0.25">
      <c r="A7" s="30" t="s">
        <v>159</v>
      </c>
      <c r="B7" s="98" t="s">
        <v>15</v>
      </c>
      <c r="C7" s="95" t="s">
        <v>14</v>
      </c>
      <c r="D7" s="32">
        <v>45443</v>
      </c>
      <c r="E7" s="32">
        <v>45474</v>
      </c>
      <c r="F7" s="33">
        <v>34875</v>
      </c>
      <c r="G7" s="93"/>
      <c r="H7" s="102"/>
    </row>
    <row r="8" spans="1:8" s="35" customFormat="1" ht="15" customHeight="1" x14ac:dyDescent="0.25">
      <c r="A8" s="30" t="s">
        <v>160</v>
      </c>
      <c r="B8" s="98" t="s">
        <v>15</v>
      </c>
      <c r="C8" s="95" t="s">
        <v>14</v>
      </c>
      <c r="D8" s="32">
        <v>45443</v>
      </c>
      <c r="E8" s="32">
        <v>45474</v>
      </c>
      <c r="F8" s="33">
        <v>26250</v>
      </c>
      <c r="G8" s="93"/>
      <c r="H8" s="102"/>
    </row>
    <row r="9" spans="1:8" s="35" customFormat="1" ht="15" customHeight="1" x14ac:dyDescent="0.25">
      <c r="A9" s="30" t="s">
        <v>161</v>
      </c>
      <c r="B9" s="98" t="s">
        <v>15</v>
      </c>
      <c r="C9" s="95" t="s">
        <v>14</v>
      </c>
      <c r="D9" s="32">
        <v>45449</v>
      </c>
      <c r="E9" s="32">
        <v>45480</v>
      </c>
      <c r="F9" s="33">
        <v>41225</v>
      </c>
      <c r="G9" s="93"/>
      <c r="H9" s="102"/>
    </row>
    <row r="10" spans="1:8" s="35" customFormat="1" ht="15" customHeight="1" x14ac:dyDescent="0.25">
      <c r="A10" s="30" t="s">
        <v>157</v>
      </c>
      <c r="B10" s="98" t="s">
        <v>15</v>
      </c>
      <c r="C10" s="95" t="s">
        <v>14</v>
      </c>
      <c r="D10" s="32">
        <v>45463</v>
      </c>
      <c r="E10" s="32">
        <v>45493</v>
      </c>
      <c r="F10" s="33">
        <v>32096</v>
      </c>
      <c r="G10" s="93">
        <f>SUM(F6:F10)</f>
        <v>226946</v>
      </c>
      <c r="H10" s="102"/>
    </row>
    <row r="11" spans="1:8" s="35" customFormat="1" ht="15" customHeight="1" x14ac:dyDescent="0.25">
      <c r="A11" s="30" t="s">
        <v>137</v>
      </c>
      <c r="B11" s="98" t="s">
        <v>138</v>
      </c>
      <c r="C11" s="95" t="s">
        <v>2</v>
      </c>
      <c r="D11" s="32">
        <v>45464</v>
      </c>
      <c r="E11" s="32">
        <v>45494</v>
      </c>
      <c r="F11" s="33">
        <v>32568</v>
      </c>
      <c r="G11" s="93">
        <f>SUM(F11)</f>
        <v>32568</v>
      </c>
      <c r="H11" s="102"/>
    </row>
    <row r="12" spans="1:8" s="35" customFormat="1" ht="15" customHeight="1" x14ac:dyDescent="0.25">
      <c r="A12" s="30" t="s">
        <v>152</v>
      </c>
      <c r="B12" s="31" t="s">
        <v>153</v>
      </c>
      <c r="C12" s="31" t="s">
        <v>2</v>
      </c>
      <c r="D12" s="32">
        <v>45460</v>
      </c>
      <c r="E12" s="32">
        <v>45490</v>
      </c>
      <c r="F12" s="33">
        <v>12614.2</v>
      </c>
      <c r="G12" s="92">
        <f>SUM(F12)</f>
        <v>12614.2</v>
      </c>
      <c r="H12" s="101"/>
    </row>
    <row r="13" spans="1:8" s="35" customFormat="1" ht="15" customHeight="1" x14ac:dyDescent="0.25">
      <c r="A13" s="30" t="s">
        <v>124</v>
      </c>
      <c r="B13" s="31" t="s">
        <v>59</v>
      </c>
      <c r="C13" s="32" t="s">
        <v>125</v>
      </c>
      <c r="D13" s="32">
        <v>45448</v>
      </c>
      <c r="E13" s="32">
        <v>45478</v>
      </c>
      <c r="F13" s="33">
        <v>255833.44</v>
      </c>
      <c r="G13" s="92">
        <f>SUM(F13)</f>
        <v>255833.44</v>
      </c>
      <c r="H13" s="102">
        <v>0</v>
      </c>
    </row>
    <row r="14" spans="1:8" s="35" customFormat="1" ht="15" customHeight="1" x14ac:dyDescent="0.25">
      <c r="A14" s="30" t="s">
        <v>143</v>
      </c>
      <c r="B14" s="31" t="s">
        <v>144</v>
      </c>
      <c r="C14" s="31" t="s">
        <v>145</v>
      </c>
      <c r="D14" s="32">
        <v>45467</v>
      </c>
      <c r="E14" s="32">
        <v>45497</v>
      </c>
      <c r="F14" s="33">
        <v>78754.070000000007</v>
      </c>
      <c r="G14" s="92">
        <f>SUM(F14)</f>
        <v>78754.070000000007</v>
      </c>
      <c r="H14" s="101"/>
    </row>
    <row r="15" spans="1:8" s="35" customFormat="1" ht="15" customHeight="1" x14ac:dyDescent="0.25">
      <c r="A15" s="30" t="s">
        <v>121</v>
      </c>
      <c r="B15" s="31" t="s">
        <v>122</v>
      </c>
      <c r="C15" s="31" t="s">
        <v>2</v>
      </c>
      <c r="D15" s="32">
        <v>45451</v>
      </c>
      <c r="E15" s="32">
        <v>45481</v>
      </c>
      <c r="F15" s="33">
        <v>86199</v>
      </c>
      <c r="G15" s="92">
        <f>SUM(F15)</f>
        <v>86199</v>
      </c>
      <c r="H15" s="101"/>
    </row>
    <row r="16" spans="1:8" s="35" customFormat="1" ht="15" customHeight="1" x14ac:dyDescent="0.25">
      <c r="A16" s="30" t="s">
        <v>150</v>
      </c>
      <c r="B16" s="31" t="s">
        <v>112</v>
      </c>
      <c r="C16" s="31" t="s">
        <v>2</v>
      </c>
      <c r="D16" s="32">
        <v>45446</v>
      </c>
      <c r="E16" s="32">
        <v>45476</v>
      </c>
      <c r="F16" s="33">
        <v>57141.5</v>
      </c>
      <c r="G16" s="92"/>
      <c r="H16" s="101"/>
    </row>
    <row r="17" spans="1:8" s="35" customFormat="1" ht="15" customHeight="1" x14ac:dyDescent="0.25">
      <c r="A17" s="30" t="s">
        <v>147</v>
      </c>
      <c r="B17" s="31" t="s">
        <v>112</v>
      </c>
      <c r="C17" s="31" t="s">
        <v>2</v>
      </c>
      <c r="D17" s="32">
        <v>45446</v>
      </c>
      <c r="E17" s="32">
        <v>45476</v>
      </c>
      <c r="F17" s="33">
        <v>185920</v>
      </c>
      <c r="G17" s="92"/>
      <c r="H17" s="101"/>
    </row>
    <row r="18" spans="1:8" s="35" customFormat="1" ht="15" customHeight="1" x14ac:dyDescent="0.25">
      <c r="A18" s="30" t="s">
        <v>126</v>
      </c>
      <c r="B18" s="31" t="s">
        <v>112</v>
      </c>
      <c r="C18" s="31" t="s">
        <v>2</v>
      </c>
      <c r="D18" s="32">
        <v>45467</v>
      </c>
      <c r="E18" s="32">
        <v>45497</v>
      </c>
      <c r="F18" s="33">
        <v>24603</v>
      </c>
      <c r="G18" s="92"/>
      <c r="H18" s="101">
        <v>0</v>
      </c>
    </row>
    <row r="19" spans="1:8" s="35" customFormat="1" ht="15" customHeight="1" x14ac:dyDescent="0.25">
      <c r="A19" s="30" t="s">
        <v>154</v>
      </c>
      <c r="B19" s="31" t="s">
        <v>112</v>
      </c>
      <c r="C19" s="31" t="s">
        <v>2</v>
      </c>
      <c r="D19" s="32">
        <v>45467</v>
      </c>
      <c r="E19" s="32">
        <v>45497</v>
      </c>
      <c r="F19" s="33">
        <v>109421</v>
      </c>
      <c r="G19" s="92">
        <f>SUM(F16:F19)</f>
        <v>377085.5</v>
      </c>
      <c r="H19" s="101"/>
    </row>
    <row r="20" spans="1:8" s="35" customFormat="1" ht="15" customHeight="1" x14ac:dyDescent="0.25">
      <c r="A20" s="89" t="s">
        <v>141</v>
      </c>
      <c r="B20" s="94" t="s">
        <v>11</v>
      </c>
      <c r="C20" s="31" t="s">
        <v>12</v>
      </c>
      <c r="D20" s="90">
        <v>45453</v>
      </c>
      <c r="E20" s="90">
        <v>45483</v>
      </c>
      <c r="F20" s="91">
        <v>6264</v>
      </c>
      <c r="G20" s="93"/>
      <c r="H20" s="101"/>
    </row>
    <row r="21" spans="1:8" s="35" customFormat="1" ht="15" customHeight="1" x14ac:dyDescent="0.25">
      <c r="A21" s="89" t="s">
        <v>127</v>
      </c>
      <c r="B21" s="94" t="s">
        <v>11</v>
      </c>
      <c r="C21" s="31" t="s">
        <v>12</v>
      </c>
      <c r="D21" s="90">
        <v>45460</v>
      </c>
      <c r="E21" s="90">
        <v>45490</v>
      </c>
      <c r="F21" s="91">
        <v>7076</v>
      </c>
      <c r="G21" s="93"/>
      <c r="H21" s="101"/>
    </row>
    <row r="22" spans="1:8" s="35" customFormat="1" ht="15" customHeight="1" x14ac:dyDescent="0.25">
      <c r="A22" s="89" t="s">
        <v>168</v>
      </c>
      <c r="B22" s="94" t="s">
        <v>11</v>
      </c>
      <c r="C22" s="31" t="s">
        <v>12</v>
      </c>
      <c r="D22" s="90">
        <v>45467</v>
      </c>
      <c r="E22" s="90">
        <v>45497</v>
      </c>
      <c r="F22" s="91">
        <v>5858</v>
      </c>
      <c r="G22" s="93">
        <f>SUM(F20:F22)</f>
        <v>19198</v>
      </c>
      <c r="H22" s="101"/>
    </row>
    <row r="23" spans="1:8" s="35" customFormat="1" ht="15" customHeight="1" x14ac:dyDescent="0.25">
      <c r="A23" s="30" t="s">
        <v>170</v>
      </c>
      <c r="B23" s="31" t="s">
        <v>165</v>
      </c>
      <c r="C23" s="31" t="s">
        <v>166</v>
      </c>
      <c r="D23" s="32">
        <v>45463</v>
      </c>
      <c r="E23" s="32">
        <v>45493</v>
      </c>
      <c r="F23" s="33">
        <v>572375</v>
      </c>
      <c r="G23" s="92"/>
      <c r="H23" s="101"/>
    </row>
    <row r="24" spans="1:8" s="35" customFormat="1" ht="15" customHeight="1" x14ac:dyDescent="0.25">
      <c r="A24" s="30" t="s">
        <v>169</v>
      </c>
      <c r="B24" s="31" t="s">
        <v>165</v>
      </c>
      <c r="C24" s="31" t="s">
        <v>166</v>
      </c>
      <c r="D24" s="32">
        <v>45463</v>
      </c>
      <c r="E24" s="32">
        <v>45493</v>
      </c>
      <c r="F24" s="33">
        <v>572375</v>
      </c>
      <c r="G24" s="92">
        <f>SUM(F23:F24)</f>
        <v>1144750</v>
      </c>
      <c r="H24" s="101"/>
    </row>
    <row r="25" spans="1:8" s="35" customFormat="1" ht="15" customHeight="1" x14ac:dyDescent="0.25">
      <c r="A25" s="30" t="s">
        <v>135</v>
      </c>
      <c r="B25" s="31" t="s">
        <v>136</v>
      </c>
      <c r="C25" s="31" t="s">
        <v>2</v>
      </c>
      <c r="D25" s="32">
        <v>45470</v>
      </c>
      <c r="E25" s="32">
        <v>45500</v>
      </c>
      <c r="F25" s="33">
        <v>258209</v>
      </c>
      <c r="G25" s="92">
        <f>SUM(F25)</f>
        <v>258209</v>
      </c>
      <c r="H25" s="101"/>
    </row>
    <row r="26" spans="1:8" s="35" customFormat="1" ht="15" customHeight="1" x14ac:dyDescent="0.25">
      <c r="A26" s="30" t="s">
        <v>142</v>
      </c>
      <c r="B26" s="31" t="s">
        <v>116</v>
      </c>
      <c r="C26" s="31" t="s">
        <v>2</v>
      </c>
      <c r="D26" s="32">
        <v>45454</v>
      </c>
      <c r="E26" s="32">
        <v>45484</v>
      </c>
      <c r="F26" s="33">
        <v>38275</v>
      </c>
      <c r="G26" s="92"/>
      <c r="H26" s="101"/>
    </row>
    <row r="27" spans="1:8" s="35" customFormat="1" ht="15" customHeight="1" x14ac:dyDescent="0.25">
      <c r="A27" s="30" t="s">
        <v>131</v>
      </c>
      <c r="B27" s="31" t="s">
        <v>116</v>
      </c>
      <c r="C27" s="31" t="s">
        <v>2</v>
      </c>
      <c r="D27" s="32">
        <v>45468</v>
      </c>
      <c r="E27" s="32">
        <v>45498</v>
      </c>
      <c r="F27" s="33">
        <v>56100</v>
      </c>
      <c r="G27" s="92">
        <f>SUM(F26:F27)</f>
        <v>94375</v>
      </c>
      <c r="H27" s="101"/>
    </row>
    <row r="28" spans="1:8" s="35" customFormat="1" ht="15" customHeight="1" x14ac:dyDescent="0.25">
      <c r="A28" s="30" t="s">
        <v>128</v>
      </c>
      <c r="B28" s="31" t="s">
        <v>129</v>
      </c>
      <c r="C28" s="31" t="s">
        <v>2</v>
      </c>
      <c r="D28" s="32">
        <v>45468</v>
      </c>
      <c r="E28" s="32">
        <v>45498</v>
      </c>
      <c r="F28" s="33">
        <v>70800</v>
      </c>
      <c r="G28" s="92"/>
      <c r="H28" s="101"/>
    </row>
    <row r="29" spans="1:8" s="35" customFormat="1" ht="15" customHeight="1" x14ac:dyDescent="0.25">
      <c r="A29" s="30" t="s">
        <v>130</v>
      </c>
      <c r="B29" s="31" t="s">
        <v>129</v>
      </c>
      <c r="C29" s="31" t="s">
        <v>2</v>
      </c>
      <c r="D29" s="32">
        <v>45469</v>
      </c>
      <c r="E29" s="32">
        <v>45499</v>
      </c>
      <c r="F29" s="33">
        <v>160078</v>
      </c>
      <c r="G29" s="92">
        <f>SUM(F28:F29)</f>
        <v>230878</v>
      </c>
      <c r="H29" s="101"/>
    </row>
    <row r="30" spans="1:8" s="35" customFormat="1" ht="15" customHeight="1" x14ac:dyDescent="0.25">
      <c r="A30" s="30" t="s">
        <v>139</v>
      </c>
      <c r="B30" s="31" t="s">
        <v>134</v>
      </c>
      <c r="C30" s="31" t="s">
        <v>14</v>
      </c>
      <c r="D30" s="32">
        <v>45454</v>
      </c>
      <c r="E30" s="32">
        <v>45484</v>
      </c>
      <c r="F30" s="33">
        <v>76690</v>
      </c>
      <c r="G30" s="92"/>
      <c r="H30" s="101"/>
    </row>
    <row r="31" spans="1:8" s="35" customFormat="1" ht="15" customHeight="1" x14ac:dyDescent="0.25">
      <c r="A31" s="30" t="s">
        <v>132</v>
      </c>
      <c r="B31" s="31" t="s">
        <v>134</v>
      </c>
      <c r="C31" s="31" t="s">
        <v>14</v>
      </c>
      <c r="D31" s="32">
        <v>45461</v>
      </c>
      <c r="E31" s="32">
        <v>45491</v>
      </c>
      <c r="F31" s="33">
        <v>79785</v>
      </c>
      <c r="G31" s="92"/>
      <c r="H31" s="101"/>
    </row>
    <row r="32" spans="1:8" s="35" customFormat="1" ht="15" customHeight="1" x14ac:dyDescent="0.25">
      <c r="A32" s="30" t="s">
        <v>140</v>
      </c>
      <c r="B32" s="31" t="s">
        <v>133</v>
      </c>
      <c r="C32" s="31" t="s">
        <v>14</v>
      </c>
      <c r="D32" s="32">
        <v>45468</v>
      </c>
      <c r="E32" s="32">
        <v>45498</v>
      </c>
      <c r="F32" s="33">
        <v>75155</v>
      </c>
      <c r="G32" s="92">
        <f>SUM(F30:F32)</f>
        <v>231630</v>
      </c>
      <c r="H32" s="101"/>
    </row>
    <row r="33" spans="1:8" s="35" customFormat="1" ht="15" customHeight="1" x14ac:dyDescent="0.25">
      <c r="A33" s="30" t="s">
        <v>148</v>
      </c>
      <c r="B33" s="31" t="s">
        <v>149</v>
      </c>
      <c r="C33" s="31" t="s">
        <v>2</v>
      </c>
      <c r="D33" s="32">
        <v>45446</v>
      </c>
      <c r="E33" s="32">
        <v>45476</v>
      </c>
      <c r="F33" s="33">
        <v>104238.84</v>
      </c>
      <c r="G33" s="92">
        <f>SUM(F33)</f>
        <v>104238.84</v>
      </c>
      <c r="H33" s="101"/>
    </row>
    <row r="34" spans="1:8" s="35" customFormat="1" ht="15" customHeight="1" x14ac:dyDescent="0.25">
      <c r="A34" s="30" t="s">
        <v>155</v>
      </c>
      <c r="B34" s="31" t="s">
        <v>156</v>
      </c>
      <c r="C34" s="31" t="s">
        <v>2</v>
      </c>
      <c r="D34" s="32">
        <v>45454</v>
      </c>
      <c r="E34" s="32">
        <v>45484</v>
      </c>
      <c r="F34" s="33">
        <v>95050.3</v>
      </c>
      <c r="G34" s="92">
        <f>SUM(F34)</f>
        <v>95050.3</v>
      </c>
      <c r="H34" s="101"/>
    </row>
    <row r="35" spans="1:8" s="35" customFormat="1" ht="15" customHeight="1" x14ac:dyDescent="0.25">
      <c r="A35" s="30" t="s">
        <v>123</v>
      </c>
      <c r="B35" s="31" t="s">
        <v>114</v>
      </c>
      <c r="C35" s="31" t="s">
        <v>2</v>
      </c>
      <c r="D35" s="32">
        <v>45460</v>
      </c>
      <c r="E35" s="32">
        <v>45490</v>
      </c>
      <c r="F35" s="33">
        <v>87390.8</v>
      </c>
      <c r="G35" s="92">
        <f>SUM(F35)</f>
        <v>87390.8</v>
      </c>
      <c r="H35" s="101"/>
    </row>
    <row r="36" spans="1:8" s="35" customFormat="1" ht="15" customHeight="1" x14ac:dyDescent="0.25">
      <c r="A36" s="30" t="s">
        <v>117</v>
      </c>
      <c r="B36" s="31" t="s">
        <v>115</v>
      </c>
      <c r="C36" s="31" t="s">
        <v>2</v>
      </c>
      <c r="D36" s="32">
        <v>45439</v>
      </c>
      <c r="E36" s="32">
        <v>45470</v>
      </c>
      <c r="F36" s="33">
        <v>64958.18</v>
      </c>
      <c r="G36" s="92"/>
      <c r="H36" s="101"/>
    </row>
    <row r="37" spans="1:8" s="35" customFormat="1" ht="15" customHeight="1" x14ac:dyDescent="0.25">
      <c r="A37" s="30" t="s">
        <v>120</v>
      </c>
      <c r="B37" s="31" t="s">
        <v>115</v>
      </c>
      <c r="C37" s="31" t="s">
        <v>2</v>
      </c>
      <c r="D37" s="32">
        <v>45454</v>
      </c>
      <c r="E37" s="32">
        <v>45484</v>
      </c>
      <c r="F37" s="33">
        <v>155642</v>
      </c>
      <c r="G37" s="92"/>
      <c r="H37" s="101"/>
    </row>
    <row r="38" spans="1:8" s="35" customFormat="1" ht="15" customHeight="1" x14ac:dyDescent="0.25">
      <c r="A38" s="30" t="s">
        <v>119</v>
      </c>
      <c r="B38" s="31" t="s">
        <v>115</v>
      </c>
      <c r="C38" s="31" t="s">
        <v>2</v>
      </c>
      <c r="D38" s="32">
        <v>45463</v>
      </c>
      <c r="E38" s="32">
        <v>45493</v>
      </c>
      <c r="F38" s="33">
        <v>175230</v>
      </c>
      <c r="G38" s="92"/>
      <c r="H38" s="101"/>
    </row>
    <row r="39" spans="1:8" s="35" customFormat="1" ht="15" customHeight="1" x14ac:dyDescent="0.25">
      <c r="A39" s="30" t="s">
        <v>118</v>
      </c>
      <c r="B39" s="31" t="s">
        <v>115</v>
      </c>
      <c r="C39" s="31" t="s">
        <v>2</v>
      </c>
      <c r="D39" s="32">
        <v>45467</v>
      </c>
      <c r="E39" s="32">
        <v>45497</v>
      </c>
      <c r="F39" s="33">
        <v>218772</v>
      </c>
      <c r="G39" s="92"/>
      <c r="H39" s="101">
        <v>0</v>
      </c>
    </row>
    <row r="40" spans="1:8" s="35" customFormat="1" ht="15" customHeight="1" x14ac:dyDescent="0.25">
      <c r="A40" s="30" t="s">
        <v>151</v>
      </c>
      <c r="B40" s="31" t="s">
        <v>115</v>
      </c>
      <c r="C40" s="31" t="s">
        <v>2</v>
      </c>
      <c r="D40" s="32">
        <v>45467</v>
      </c>
      <c r="E40" s="32">
        <v>45497</v>
      </c>
      <c r="F40" s="33">
        <v>183335.64</v>
      </c>
      <c r="G40" s="92">
        <f>SUM(F36:F40)</f>
        <v>797937.82</v>
      </c>
      <c r="H40" s="101"/>
    </row>
    <row r="41" spans="1:8" s="35" customFormat="1" ht="15" customHeight="1" x14ac:dyDescent="0.25">
      <c r="A41" s="30" t="s">
        <v>77</v>
      </c>
      <c r="B41" s="31" t="s">
        <v>162</v>
      </c>
      <c r="C41" s="31" t="s">
        <v>14</v>
      </c>
      <c r="D41" s="32">
        <v>45455</v>
      </c>
      <c r="E41" s="32">
        <v>45485</v>
      </c>
      <c r="F41" s="33">
        <v>117000</v>
      </c>
      <c r="G41" s="92"/>
      <c r="H41" s="101"/>
    </row>
    <row r="42" spans="1:8" s="35" customFormat="1" ht="15" customHeight="1" x14ac:dyDescent="0.25">
      <c r="A42" s="30" t="s">
        <v>163</v>
      </c>
      <c r="B42" s="31" t="s">
        <v>162</v>
      </c>
      <c r="C42" s="31" t="s">
        <v>14</v>
      </c>
      <c r="D42" s="32">
        <v>45462</v>
      </c>
      <c r="E42" s="32">
        <v>45492</v>
      </c>
      <c r="F42" s="33">
        <v>117000</v>
      </c>
      <c r="G42" s="92"/>
      <c r="H42" s="101"/>
    </row>
    <row r="43" spans="1:8" s="35" customFormat="1" ht="15" customHeight="1" x14ac:dyDescent="0.25">
      <c r="A43" s="103" t="s">
        <v>164</v>
      </c>
      <c r="B43" s="104" t="s">
        <v>162</v>
      </c>
      <c r="C43" s="104" t="s">
        <v>14</v>
      </c>
      <c r="D43" s="45">
        <v>45469</v>
      </c>
      <c r="E43" s="45">
        <v>45499</v>
      </c>
      <c r="F43" s="34">
        <v>117000</v>
      </c>
      <c r="G43" s="92">
        <f>SUM(F41:F43)</f>
        <v>351000</v>
      </c>
      <c r="H43" s="101"/>
    </row>
    <row r="44" spans="1:8" s="35" customFormat="1" ht="15" customHeight="1" x14ac:dyDescent="0.25">
      <c r="A44" s="72"/>
      <c r="B44" s="73"/>
      <c r="C44" s="73"/>
      <c r="D44" s="73"/>
      <c r="E44" s="73"/>
      <c r="F44" s="105">
        <f>SUM(F5:F43)</f>
        <v>4486622.97</v>
      </c>
      <c r="G44" s="96">
        <f>SUM(G5:G43)</f>
        <v>4486622.9699999988</v>
      </c>
      <c r="H44" s="106"/>
    </row>
    <row r="45" spans="1:8" s="35" customFormat="1" ht="15" customHeight="1" x14ac:dyDescent="0.25">
      <c r="A45" s="72"/>
      <c r="B45" s="52"/>
      <c r="C45" s="52"/>
      <c r="D45" s="53"/>
      <c r="E45" s="53"/>
      <c r="F45" s="53"/>
      <c r="G45" s="61"/>
      <c r="H45" s="6"/>
    </row>
    <row r="46" spans="1:8" s="35" customFormat="1" ht="15" customHeight="1" x14ac:dyDescent="0.25">
      <c r="A46" s="6"/>
      <c r="C46" s="52"/>
      <c r="D46" s="53"/>
      <c r="E46" s="148" t="s">
        <v>10</v>
      </c>
      <c r="F46" s="148"/>
      <c r="G46" s="99">
        <f>+G44</f>
        <v>4486622.9699999988</v>
      </c>
      <c r="H46" s="6"/>
    </row>
    <row r="47" spans="1:8" s="35" customFormat="1" ht="15" customHeight="1" x14ac:dyDescent="0.35">
      <c r="A47" s="6"/>
      <c r="C47" s="55"/>
      <c r="D47" s="56"/>
      <c r="E47" s="53" t="s">
        <v>16</v>
      </c>
      <c r="F47" s="53"/>
      <c r="G47" s="97">
        <v>2612.2399999999998</v>
      </c>
      <c r="H47" s="6"/>
    </row>
    <row r="48" spans="1:8" s="35" customFormat="1" ht="15" customHeight="1" x14ac:dyDescent="0.4">
      <c r="A48" s="6"/>
      <c r="C48" s="55"/>
      <c r="D48" s="60"/>
      <c r="E48" s="53" t="s">
        <v>111</v>
      </c>
      <c r="F48" s="53"/>
      <c r="G48" s="96">
        <f>SUM(G45:G47)</f>
        <v>4489235.209999999</v>
      </c>
      <c r="H48" s="6"/>
    </row>
    <row r="49" spans="1:8" s="35" customFormat="1" ht="15" customHeight="1" x14ac:dyDescent="0.4">
      <c r="A49" s="6"/>
      <c r="C49" s="55"/>
      <c r="D49" s="60"/>
      <c r="E49" s="57"/>
      <c r="F49" s="53"/>
      <c r="G49" s="63"/>
      <c r="H49" s="6"/>
    </row>
    <row r="50" spans="1:8" s="35" customFormat="1" ht="15" customHeight="1" x14ac:dyDescent="0.4">
      <c r="C50" s="55"/>
      <c r="D50" s="60"/>
      <c r="E50" s="57"/>
      <c r="F50" s="53"/>
      <c r="G50" s="26"/>
      <c r="H50" s="6"/>
    </row>
    <row r="51" spans="1:8" s="35" customFormat="1" ht="18" x14ac:dyDescent="0.4">
      <c r="C51" s="55"/>
      <c r="D51" s="60"/>
      <c r="E51" s="57"/>
      <c r="F51" s="53"/>
      <c r="G51" s="27"/>
      <c r="H51" s="6"/>
    </row>
    <row r="52" spans="1:8" s="35" customFormat="1" ht="18.75" x14ac:dyDescent="0.3">
      <c r="C52" s="145"/>
      <c r="D52" s="145"/>
      <c r="E52" s="145"/>
      <c r="F52" s="71"/>
      <c r="G52" s="2"/>
    </row>
    <row r="53" spans="1:8" s="35" customFormat="1" ht="18.75" x14ac:dyDescent="0.3">
      <c r="C53" s="146" t="s">
        <v>109</v>
      </c>
      <c r="D53" s="146"/>
      <c r="E53" s="146"/>
      <c r="F53" s="69"/>
      <c r="G53" s="2"/>
      <c r="H53" s="59"/>
    </row>
    <row r="54" spans="1:8" s="35" customFormat="1" ht="18.75" x14ac:dyDescent="0.3">
      <c r="A54"/>
      <c r="B54"/>
      <c r="C54" s="147" t="s">
        <v>110</v>
      </c>
      <c r="D54" s="147"/>
      <c r="E54" s="147"/>
      <c r="F54" s="70"/>
      <c r="G54" s="2"/>
    </row>
    <row r="55" spans="1:8" s="35" customFormat="1" ht="18.75" x14ac:dyDescent="0.3">
      <c r="A55"/>
      <c r="B55" s="144"/>
      <c r="C55" s="144"/>
      <c r="D55" s="144"/>
      <c r="E55" s="144"/>
      <c r="F55" s="144"/>
      <c r="G55" s="15"/>
    </row>
    <row r="56" spans="1:8" s="35" customFormat="1" x14ac:dyDescent="0.25">
      <c r="A56" s="2"/>
      <c r="B56"/>
      <c r="C56"/>
      <c r="D56" s="2"/>
      <c r="E56" s="2"/>
      <c r="F56" s="2"/>
      <c r="G56" s="2"/>
    </row>
    <row r="57" spans="1:8" s="35" customFormat="1" x14ac:dyDescent="0.25">
      <c r="A57" s="16"/>
      <c r="B57" s="137"/>
      <c r="C57" s="137"/>
      <c r="D57" s="13"/>
      <c r="E57" s="13"/>
      <c r="F57" s="2"/>
      <c r="G57" s="2"/>
    </row>
    <row r="58" spans="1:8" s="35" customFormat="1" x14ac:dyDescent="0.25">
      <c r="A58" s="2"/>
      <c r="B58" s="138"/>
      <c r="C58" s="138"/>
      <c r="D58" s="14"/>
      <c r="E58" s="14"/>
      <c r="F58" s="13"/>
      <c r="G58" s="2"/>
    </row>
    <row r="59" spans="1:8" s="35" customForma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3">
      <c r="A61" s="13"/>
      <c r="B61" s="16"/>
      <c r="C61" s="13"/>
      <c r="D61" s="13"/>
      <c r="E61" s="13"/>
      <c r="F61" s="24"/>
      <c r="G61" s="2"/>
    </row>
    <row r="62" spans="1:8" ht="18.75" customHeight="1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15"/>
      <c r="D63" s="21"/>
      <c r="E63" s="21"/>
      <c r="F63" s="2"/>
      <c r="G63" s="2"/>
    </row>
    <row r="64" spans="1:8" ht="18.75" x14ac:dyDescent="0.3">
      <c r="A64" s="16"/>
      <c r="B64" s="13"/>
      <c r="C64" s="20"/>
      <c r="D64" s="21"/>
      <c r="E64" s="21"/>
      <c r="F64" s="25"/>
      <c r="G64" s="2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6"/>
      <c r="B66" s="6"/>
      <c r="C66" s="15"/>
      <c r="D66" s="22"/>
      <c r="E66" s="22"/>
      <c r="F66" s="2"/>
      <c r="G66" s="2"/>
    </row>
    <row r="67" spans="1:7" x14ac:dyDescent="0.25">
      <c r="A67" s="6"/>
      <c r="B67" s="6"/>
      <c r="C67" s="15"/>
      <c r="D67" s="21"/>
      <c r="E67" s="21"/>
      <c r="F67" s="2"/>
      <c r="G67" s="13"/>
    </row>
    <row r="68" spans="1:7" x14ac:dyDescent="0.25">
      <c r="A68" s="6"/>
      <c r="B68" s="6"/>
      <c r="C68" s="15"/>
      <c r="D68" s="22"/>
      <c r="E68" s="22"/>
      <c r="F68" s="2"/>
      <c r="G68" s="13"/>
    </row>
    <row r="69" spans="1:7" x14ac:dyDescent="0.25">
      <c r="A69" s="6"/>
      <c r="B69" s="6"/>
      <c r="C69" s="15"/>
      <c r="D69" s="21"/>
      <c r="E69" s="21"/>
      <c r="F69" s="2"/>
      <c r="G69" s="2"/>
    </row>
    <row r="70" spans="1:7" x14ac:dyDescent="0.25">
      <c r="A70" s="16"/>
      <c r="B70" s="16"/>
      <c r="C70" s="13"/>
      <c r="D70" s="23"/>
      <c r="E70" s="23"/>
      <c r="F70" s="20"/>
      <c r="G70" s="2"/>
    </row>
    <row r="71" spans="1:7" ht="18.75" x14ac:dyDescent="0.3">
      <c r="A71" s="2"/>
      <c r="B71" s="16"/>
      <c r="C71" s="13"/>
      <c r="D71" s="14"/>
      <c r="E71" s="14"/>
      <c r="F71" s="19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13"/>
      <c r="E73" s="13"/>
      <c r="F73" s="13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ht="18.75" x14ac:dyDescent="0.3">
      <c r="A77" s="17"/>
      <c r="B77" s="2"/>
      <c r="C77" s="2"/>
      <c r="D77" s="2"/>
      <c r="E77" s="2"/>
      <c r="F77" s="2"/>
      <c r="G77" s="2"/>
    </row>
    <row r="78" spans="1:7" ht="18.75" x14ac:dyDescent="0.3">
      <c r="A78" s="18"/>
      <c r="B78" s="17"/>
      <c r="C78" s="17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</row>
  </sheetData>
  <autoFilter ref="A4:F42" xr:uid="{5E23F554-EDBC-484D-88F4-3B086FFF7FD1}">
    <sortState xmlns:xlrd2="http://schemas.microsoft.com/office/spreadsheetml/2017/richdata2" ref="A5:F42">
      <sortCondition ref="B5:B42"/>
      <sortCondition ref="E5:E42"/>
      <sortCondition ref="A5:A42"/>
    </sortState>
  </autoFilter>
  <sortState xmlns:xlrd2="http://schemas.microsoft.com/office/spreadsheetml/2017/richdata2" ref="A5:I43">
    <sortCondition ref="B5:B43"/>
    <sortCondition ref="D5:D43"/>
  </sortState>
  <mergeCells count="10">
    <mergeCell ref="C52:E52"/>
    <mergeCell ref="A1:G1"/>
    <mergeCell ref="A2:G2"/>
    <mergeCell ref="A3:G3"/>
    <mergeCell ref="E46:F46"/>
    <mergeCell ref="C53:E53"/>
    <mergeCell ref="C54:E54"/>
    <mergeCell ref="B55:F55"/>
    <mergeCell ref="B57:C57"/>
    <mergeCell ref="B58:C5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8E9F-E6B0-4DDB-A6A1-53E4819F604E}">
  <dimension ref="A1:H88"/>
  <sheetViews>
    <sheetView topLeftCell="A23" zoomScale="86" zoomScaleNormal="86" workbookViewId="0">
      <selection activeCell="J45" sqref="J45"/>
    </sheetView>
  </sheetViews>
  <sheetFormatPr baseColWidth="10" defaultRowHeight="15" x14ac:dyDescent="0.25"/>
  <cols>
    <col min="1" max="1" width="11.5703125" customWidth="1"/>
    <col min="2" max="2" width="19.140625" customWidth="1"/>
    <col min="3" max="3" width="14.140625" customWidth="1"/>
    <col min="4" max="4" width="10" customWidth="1"/>
    <col min="5" max="5" width="8.5703125" customWidth="1"/>
    <col min="6" max="6" width="13.7109375" customWidth="1"/>
    <col min="7" max="7" width="13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171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ht="14.25" customHeight="1" x14ac:dyDescent="0.25">
      <c r="A5" s="108" t="s">
        <v>220</v>
      </c>
      <c r="B5" s="108" t="s">
        <v>221</v>
      </c>
      <c r="C5" s="108" t="s">
        <v>14</v>
      </c>
      <c r="D5" s="109">
        <v>45496</v>
      </c>
      <c r="E5" s="109">
        <v>45527</v>
      </c>
      <c r="F5" s="110">
        <v>26400</v>
      </c>
      <c r="G5" s="110">
        <f t="shared" ref="G5:G10" si="0">+F5</f>
        <v>26400</v>
      </c>
      <c r="H5" s="107"/>
    </row>
    <row r="6" spans="1:8" s="35" customFormat="1" ht="15" customHeight="1" x14ac:dyDescent="0.25">
      <c r="A6" s="111" t="s">
        <v>197</v>
      </c>
      <c r="B6" s="104" t="s">
        <v>198</v>
      </c>
      <c r="C6" s="104" t="s">
        <v>199</v>
      </c>
      <c r="D6" s="112">
        <v>45502</v>
      </c>
      <c r="E6" s="112">
        <v>45533</v>
      </c>
      <c r="F6" s="113">
        <v>5074</v>
      </c>
      <c r="G6" s="114">
        <f t="shared" si="0"/>
        <v>5074</v>
      </c>
      <c r="H6" s="101"/>
    </row>
    <row r="7" spans="1:8" s="35" customFormat="1" ht="15" customHeight="1" x14ac:dyDescent="0.25">
      <c r="A7" s="111" t="s">
        <v>137</v>
      </c>
      <c r="B7" s="104" t="s">
        <v>138</v>
      </c>
      <c r="C7" s="104" t="s">
        <v>211</v>
      </c>
      <c r="D7" s="112">
        <v>45496</v>
      </c>
      <c r="E7" s="112">
        <v>45527</v>
      </c>
      <c r="F7" s="113">
        <v>32568</v>
      </c>
      <c r="G7" s="114">
        <f t="shared" si="0"/>
        <v>32568</v>
      </c>
      <c r="H7" s="101"/>
    </row>
    <row r="8" spans="1:8" s="35" customFormat="1" ht="15" customHeight="1" x14ac:dyDescent="0.25">
      <c r="A8" s="111" t="s">
        <v>187</v>
      </c>
      <c r="B8" s="104" t="s">
        <v>188</v>
      </c>
      <c r="C8" s="104" t="s">
        <v>189</v>
      </c>
      <c r="D8" s="112">
        <v>45484</v>
      </c>
      <c r="E8" s="112">
        <v>45515</v>
      </c>
      <c r="F8" s="113">
        <v>14180</v>
      </c>
      <c r="G8" s="114">
        <f t="shared" si="0"/>
        <v>14180</v>
      </c>
      <c r="H8" s="101"/>
    </row>
    <row r="9" spans="1:8" s="35" customFormat="1" ht="15" customHeight="1" x14ac:dyDescent="0.25">
      <c r="A9" s="111" t="s">
        <v>152</v>
      </c>
      <c r="B9" s="104" t="s">
        <v>153</v>
      </c>
      <c r="C9" s="104" t="s">
        <v>186</v>
      </c>
      <c r="D9" s="112">
        <v>45460</v>
      </c>
      <c r="E9" s="112">
        <v>45490</v>
      </c>
      <c r="F9" s="113">
        <v>12614.2</v>
      </c>
      <c r="G9" s="114">
        <f t="shared" si="0"/>
        <v>12614.2</v>
      </c>
      <c r="H9" s="101"/>
    </row>
    <row r="10" spans="1:8" s="35" customFormat="1" ht="15" customHeight="1" x14ac:dyDescent="0.25">
      <c r="A10" s="111" t="s">
        <v>194</v>
      </c>
      <c r="B10" s="104" t="s">
        <v>195</v>
      </c>
      <c r="C10" s="104" t="s">
        <v>196</v>
      </c>
      <c r="D10" s="112">
        <v>45504</v>
      </c>
      <c r="E10" s="112">
        <v>45535</v>
      </c>
      <c r="F10" s="113">
        <v>377119.49</v>
      </c>
      <c r="G10" s="114">
        <f t="shared" si="0"/>
        <v>377119.49</v>
      </c>
      <c r="H10" s="101"/>
    </row>
    <row r="11" spans="1:8" s="35" customFormat="1" ht="15" customHeight="1" x14ac:dyDescent="0.25">
      <c r="A11" s="111" t="s">
        <v>147</v>
      </c>
      <c r="B11" s="104" t="s">
        <v>192</v>
      </c>
      <c r="C11" s="104" t="s">
        <v>145</v>
      </c>
      <c r="D11" s="112">
        <v>45446</v>
      </c>
      <c r="E11" s="112">
        <v>45476</v>
      </c>
      <c r="F11" s="113">
        <v>185920.8</v>
      </c>
      <c r="G11" s="149">
        <f>+F11+F12</f>
        <v>295342.19999999995</v>
      </c>
      <c r="H11" s="101"/>
    </row>
    <row r="12" spans="1:8" s="35" customFormat="1" ht="15" customHeight="1" x14ac:dyDescent="0.25">
      <c r="A12" s="111" t="s">
        <v>154</v>
      </c>
      <c r="B12" s="104" t="s">
        <v>192</v>
      </c>
      <c r="C12" s="104" t="s">
        <v>186</v>
      </c>
      <c r="D12" s="112">
        <v>45467</v>
      </c>
      <c r="E12" s="112">
        <v>45497</v>
      </c>
      <c r="F12" s="113">
        <v>109421.4</v>
      </c>
      <c r="G12" s="150"/>
      <c r="H12" s="101">
        <v>0</v>
      </c>
    </row>
    <row r="13" spans="1:8" s="35" customFormat="1" ht="15" customHeight="1" x14ac:dyDescent="0.25">
      <c r="A13" s="111" t="s">
        <v>212</v>
      </c>
      <c r="B13" s="104" t="s">
        <v>11</v>
      </c>
      <c r="C13" s="104" t="s">
        <v>12</v>
      </c>
      <c r="D13" s="112">
        <v>45495</v>
      </c>
      <c r="E13" s="112">
        <v>45526</v>
      </c>
      <c r="F13" s="113">
        <v>6554</v>
      </c>
      <c r="G13" s="149">
        <f>+F13+F14+F15</f>
        <v>19952</v>
      </c>
      <c r="H13" s="101"/>
    </row>
    <row r="14" spans="1:8" s="35" customFormat="1" ht="15" customHeight="1" x14ac:dyDescent="0.25">
      <c r="A14" s="111" t="s">
        <v>213</v>
      </c>
      <c r="B14" s="104" t="s">
        <v>11</v>
      </c>
      <c r="C14" s="104" t="s">
        <v>12</v>
      </c>
      <c r="D14" s="112">
        <v>45488</v>
      </c>
      <c r="E14" s="112">
        <v>45519</v>
      </c>
      <c r="F14" s="113">
        <v>6612</v>
      </c>
      <c r="G14" s="156"/>
      <c r="H14" s="101"/>
    </row>
    <row r="15" spans="1:8" s="35" customFormat="1" ht="15" customHeight="1" x14ac:dyDescent="0.25">
      <c r="A15" s="111" t="s">
        <v>214</v>
      </c>
      <c r="B15" s="104" t="s">
        <v>11</v>
      </c>
      <c r="C15" s="104" t="s">
        <v>12</v>
      </c>
      <c r="D15" s="112">
        <v>45502</v>
      </c>
      <c r="E15" s="112">
        <v>45533</v>
      </c>
      <c r="F15" s="113">
        <v>6786</v>
      </c>
      <c r="G15" s="150"/>
      <c r="H15" s="101"/>
    </row>
    <row r="16" spans="1:8" s="35" customFormat="1" ht="15" customHeight="1" x14ac:dyDescent="0.25">
      <c r="A16" s="111" t="s">
        <v>181</v>
      </c>
      <c r="B16" s="115" t="s">
        <v>182</v>
      </c>
      <c r="C16" s="116" t="s">
        <v>183</v>
      </c>
      <c r="D16" s="112">
        <v>45474</v>
      </c>
      <c r="E16" s="112">
        <v>45505</v>
      </c>
      <c r="F16" s="113">
        <v>54870</v>
      </c>
      <c r="G16" s="117">
        <f>+F16</f>
        <v>54870</v>
      </c>
      <c r="H16" s="102"/>
    </row>
    <row r="17" spans="1:8" s="35" customFormat="1" ht="15" customHeight="1" x14ac:dyDescent="0.25">
      <c r="A17" s="111" t="s">
        <v>205</v>
      </c>
      <c r="B17" s="104" t="s">
        <v>206</v>
      </c>
      <c r="C17" s="104" t="s">
        <v>186</v>
      </c>
      <c r="D17" s="112">
        <v>45475</v>
      </c>
      <c r="E17" s="112">
        <v>45506</v>
      </c>
      <c r="F17" s="113">
        <v>6894.5</v>
      </c>
      <c r="G17" s="149">
        <f>+F17+F18</f>
        <v>94087.06</v>
      </c>
      <c r="H17" s="101"/>
    </row>
    <row r="18" spans="1:8" s="35" customFormat="1" ht="15" customHeight="1" x14ac:dyDescent="0.25">
      <c r="A18" s="111" t="s">
        <v>210</v>
      </c>
      <c r="B18" s="104" t="s">
        <v>206</v>
      </c>
      <c r="C18" s="104" t="s">
        <v>186</v>
      </c>
      <c r="D18" s="112">
        <v>45474</v>
      </c>
      <c r="E18" s="112">
        <v>45505</v>
      </c>
      <c r="F18" s="113">
        <v>87192.56</v>
      </c>
      <c r="G18" s="150"/>
      <c r="H18" s="101"/>
    </row>
    <row r="19" spans="1:8" s="35" customFormat="1" ht="15" customHeight="1" x14ac:dyDescent="0.25">
      <c r="A19" s="111" t="s">
        <v>207</v>
      </c>
      <c r="B19" s="104" t="s">
        <v>208</v>
      </c>
      <c r="C19" s="104" t="s">
        <v>145</v>
      </c>
      <c r="D19" s="112">
        <v>45496</v>
      </c>
      <c r="E19" s="112">
        <v>45527</v>
      </c>
      <c r="F19" s="113">
        <v>97350</v>
      </c>
      <c r="G19" s="151">
        <f>+F19+F20</f>
        <v>120950</v>
      </c>
      <c r="H19" s="101"/>
    </row>
    <row r="20" spans="1:8" s="35" customFormat="1" ht="15" customHeight="1" x14ac:dyDescent="0.25">
      <c r="A20" s="111" t="s">
        <v>209</v>
      </c>
      <c r="B20" s="104" t="s">
        <v>208</v>
      </c>
      <c r="C20" s="104" t="s">
        <v>145</v>
      </c>
      <c r="D20" s="112">
        <v>45496</v>
      </c>
      <c r="E20" s="112">
        <v>45527</v>
      </c>
      <c r="F20" s="113">
        <v>23600</v>
      </c>
      <c r="G20" s="152"/>
      <c r="H20" s="101"/>
    </row>
    <row r="21" spans="1:8" s="35" customFormat="1" ht="15" customHeight="1" x14ac:dyDescent="0.25">
      <c r="A21" s="111" t="s">
        <v>215</v>
      </c>
      <c r="B21" s="104" t="s">
        <v>216</v>
      </c>
      <c r="C21" s="104" t="s">
        <v>14</v>
      </c>
      <c r="D21" s="112">
        <v>45503</v>
      </c>
      <c r="E21" s="112">
        <v>45534</v>
      </c>
      <c r="F21" s="113">
        <v>77580</v>
      </c>
      <c r="G21" s="153">
        <f>+F21+F22+F23+F24</f>
        <v>314055</v>
      </c>
      <c r="H21" s="101"/>
    </row>
    <row r="22" spans="1:8" s="35" customFormat="1" ht="15" customHeight="1" x14ac:dyDescent="0.25">
      <c r="A22" s="108" t="s">
        <v>132</v>
      </c>
      <c r="B22" s="115" t="s">
        <v>216</v>
      </c>
      <c r="C22" s="104" t="s">
        <v>14</v>
      </c>
      <c r="D22" s="118">
        <v>45461</v>
      </c>
      <c r="E22" s="118">
        <v>45491</v>
      </c>
      <c r="F22" s="119">
        <v>79785</v>
      </c>
      <c r="G22" s="155"/>
      <c r="H22" s="101"/>
    </row>
    <row r="23" spans="1:8" s="35" customFormat="1" ht="15" customHeight="1" x14ac:dyDescent="0.25">
      <c r="A23" s="108" t="s">
        <v>218</v>
      </c>
      <c r="B23" s="115" t="s">
        <v>216</v>
      </c>
      <c r="C23" s="104" t="s">
        <v>14</v>
      </c>
      <c r="D23" s="118">
        <v>45496</v>
      </c>
      <c r="E23" s="118">
        <v>45527</v>
      </c>
      <c r="F23" s="119">
        <v>75430</v>
      </c>
      <c r="G23" s="155"/>
      <c r="H23" s="101"/>
    </row>
    <row r="24" spans="1:8" s="35" customFormat="1" ht="15" customHeight="1" x14ac:dyDescent="0.25">
      <c r="A24" s="108" t="s">
        <v>219</v>
      </c>
      <c r="B24" s="115" t="s">
        <v>216</v>
      </c>
      <c r="C24" s="104" t="s">
        <v>14</v>
      </c>
      <c r="D24" s="118">
        <v>45490</v>
      </c>
      <c r="E24" s="118">
        <v>45521</v>
      </c>
      <c r="F24" s="119">
        <v>81260</v>
      </c>
      <c r="G24" s="154"/>
      <c r="H24" s="101"/>
    </row>
    <row r="25" spans="1:8" s="35" customFormat="1" ht="15" customHeight="1" x14ac:dyDescent="0.25">
      <c r="A25" s="111" t="s">
        <v>184</v>
      </c>
      <c r="B25" s="115" t="s">
        <v>185</v>
      </c>
      <c r="C25" s="116" t="s">
        <v>186</v>
      </c>
      <c r="D25" s="112">
        <v>45336</v>
      </c>
      <c r="E25" s="112">
        <v>45365</v>
      </c>
      <c r="F25" s="113">
        <v>23600</v>
      </c>
      <c r="G25" s="117">
        <f>+F25</f>
        <v>23600</v>
      </c>
      <c r="H25" s="102"/>
    </row>
    <row r="26" spans="1:8" s="35" customFormat="1" ht="15" customHeight="1" x14ac:dyDescent="0.25">
      <c r="A26" s="108" t="s">
        <v>201</v>
      </c>
      <c r="B26" s="115" t="s">
        <v>202</v>
      </c>
      <c r="C26" s="104" t="s">
        <v>203</v>
      </c>
      <c r="D26" s="118">
        <v>45478</v>
      </c>
      <c r="E26" s="118">
        <v>45509</v>
      </c>
      <c r="F26" s="119">
        <v>88017.88</v>
      </c>
      <c r="G26" s="153">
        <f>+F26+F27</f>
        <v>92991.58</v>
      </c>
      <c r="H26" s="101"/>
    </row>
    <row r="27" spans="1:8" s="35" customFormat="1" ht="15" customHeight="1" x14ac:dyDescent="0.25">
      <c r="A27" s="108" t="s">
        <v>204</v>
      </c>
      <c r="B27" s="115" t="s">
        <v>202</v>
      </c>
      <c r="C27" s="104" t="s">
        <v>200</v>
      </c>
      <c r="D27" s="118">
        <v>45463</v>
      </c>
      <c r="E27" s="118">
        <v>45493</v>
      </c>
      <c r="F27" s="119">
        <v>4973.7</v>
      </c>
      <c r="G27" s="154"/>
      <c r="H27" s="101"/>
    </row>
    <row r="28" spans="1:8" s="35" customFormat="1" ht="15" customHeight="1" x14ac:dyDescent="0.25">
      <c r="A28" s="111" t="s">
        <v>180</v>
      </c>
      <c r="B28" s="115" t="s">
        <v>177</v>
      </c>
      <c r="C28" s="116" t="s">
        <v>178</v>
      </c>
      <c r="D28" s="112">
        <v>45468</v>
      </c>
      <c r="E28" s="112">
        <v>45498</v>
      </c>
      <c r="F28" s="113">
        <v>13688</v>
      </c>
      <c r="G28" s="153">
        <f>+F28+F29</f>
        <v>48946.400000000001</v>
      </c>
      <c r="H28" s="102"/>
    </row>
    <row r="29" spans="1:8" s="35" customFormat="1" ht="15" customHeight="1" x14ac:dyDescent="0.25">
      <c r="A29" s="111" t="s">
        <v>179</v>
      </c>
      <c r="B29" s="115" t="s">
        <v>177</v>
      </c>
      <c r="C29" s="116" t="s">
        <v>178</v>
      </c>
      <c r="D29" s="112">
        <v>45488</v>
      </c>
      <c r="E29" s="112">
        <v>45519</v>
      </c>
      <c r="F29" s="113">
        <v>35258.400000000001</v>
      </c>
      <c r="G29" s="154"/>
      <c r="H29" s="102"/>
    </row>
    <row r="30" spans="1:8" s="35" customFormat="1" ht="15" customHeight="1" x14ac:dyDescent="0.25">
      <c r="A30" s="111" t="s">
        <v>172</v>
      </c>
      <c r="B30" s="104" t="s">
        <v>173</v>
      </c>
      <c r="C30" s="104" t="s">
        <v>174</v>
      </c>
      <c r="D30" s="112">
        <v>45469</v>
      </c>
      <c r="E30" s="112">
        <v>45499</v>
      </c>
      <c r="F30" s="113">
        <v>12298.32</v>
      </c>
      <c r="G30" s="114">
        <f>SUM(F30)</f>
        <v>12298.32</v>
      </c>
      <c r="H30" s="102"/>
    </row>
    <row r="31" spans="1:8" s="35" customFormat="1" ht="15" customHeight="1" x14ac:dyDescent="0.25">
      <c r="A31" s="111" t="s">
        <v>155</v>
      </c>
      <c r="B31" s="104" t="s">
        <v>193</v>
      </c>
      <c r="C31" s="104" t="s">
        <v>2</v>
      </c>
      <c r="D31" s="112">
        <v>45454</v>
      </c>
      <c r="E31" s="112">
        <v>45484</v>
      </c>
      <c r="F31" s="113">
        <v>95050.3</v>
      </c>
      <c r="G31" s="114">
        <f>+F31</f>
        <v>95050.3</v>
      </c>
      <c r="H31" s="101"/>
    </row>
    <row r="32" spans="1:8" s="35" customFormat="1" ht="15" customHeight="1" x14ac:dyDescent="0.25">
      <c r="A32" s="111" t="s">
        <v>117</v>
      </c>
      <c r="B32" s="115" t="s">
        <v>115</v>
      </c>
      <c r="C32" s="116" t="s">
        <v>186</v>
      </c>
      <c r="D32" s="112">
        <v>45439</v>
      </c>
      <c r="E32" s="112">
        <v>45470</v>
      </c>
      <c r="F32" s="113">
        <v>64941.93</v>
      </c>
      <c r="G32" s="153">
        <f>+F32+F33+F34</f>
        <v>330051.57</v>
      </c>
      <c r="H32" s="102"/>
    </row>
    <row r="33" spans="1:8" s="35" customFormat="1" ht="15" customHeight="1" x14ac:dyDescent="0.25">
      <c r="A33" s="111" t="s">
        <v>151</v>
      </c>
      <c r="B33" s="104" t="s">
        <v>115</v>
      </c>
      <c r="C33" s="45" t="s">
        <v>186</v>
      </c>
      <c r="D33" s="112">
        <v>45497</v>
      </c>
      <c r="E33" s="112">
        <v>45528</v>
      </c>
      <c r="F33" s="113">
        <v>183335.64</v>
      </c>
      <c r="G33" s="155"/>
      <c r="H33" s="102">
        <v>0</v>
      </c>
    </row>
    <row r="34" spans="1:8" s="35" customFormat="1" ht="15" customHeight="1" x14ac:dyDescent="0.25">
      <c r="A34" s="111" t="s">
        <v>190</v>
      </c>
      <c r="B34" s="104" t="s">
        <v>115</v>
      </c>
      <c r="C34" s="104" t="s">
        <v>191</v>
      </c>
      <c r="D34" s="112">
        <v>45490</v>
      </c>
      <c r="E34" s="112">
        <v>45521</v>
      </c>
      <c r="F34" s="113">
        <v>81774</v>
      </c>
      <c r="G34" s="154"/>
      <c r="H34" s="101"/>
    </row>
    <row r="35" spans="1:8" s="35" customFormat="1" ht="15" customHeight="1" x14ac:dyDescent="0.25">
      <c r="A35" s="111" t="s">
        <v>175</v>
      </c>
      <c r="B35" s="115" t="s">
        <v>176</v>
      </c>
      <c r="C35" s="116" t="s">
        <v>14</v>
      </c>
      <c r="D35" s="112">
        <v>45468</v>
      </c>
      <c r="E35" s="112">
        <v>45498</v>
      </c>
      <c r="F35" s="113">
        <v>113821.2</v>
      </c>
      <c r="G35" s="153">
        <f>+F35+F36</f>
        <v>236257.9</v>
      </c>
      <c r="H35" s="102"/>
    </row>
    <row r="36" spans="1:8" s="35" customFormat="1" ht="15" customHeight="1" x14ac:dyDescent="0.25">
      <c r="A36" s="120" t="s">
        <v>217</v>
      </c>
      <c r="B36" s="31" t="s">
        <v>176</v>
      </c>
      <c r="C36" s="31" t="s">
        <v>14</v>
      </c>
      <c r="D36" s="121">
        <v>45503</v>
      </c>
      <c r="E36" s="121">
        <v>45534</v>
      </c>
      <c r="F36" s="122">
        <v>122436.7</v>
      </c>
      <c r="G36" s="154"/>
      <c r="H36" s="101"/>
    </row>
    <row r="37" spans="1:8" s="35" customFormat="1" ht="15" customHeight="1" x14ac:dyDescent="0.25">
      <c r="A37" s="120" t="s">
        <v>222</v>
      </c>
      <c r="B37" s="31" t="s">
        <v>115</v>
      </c>
      <c r="C37" s="31" t="s">
        <v>186</v>
      </c>
      <c r="D37" s="121">
        <v>45499</v>
      </c>
      <c r="E37" s="121">
        <v>45530</v>
      </c>
      <c r="F37" s="122">
        <v>38704</v>
      </c>
      <c r="G37" s="123">
        <f>+F37</f>
        <v>38704</v>
      </c>
      <c r="H37" s="101"/>
    </row>
    <row r="38" spans="1:8" s="35" customFormat="1" ht="15" customHeight="1" x14ac:dyDescent="0.25">
      <c r="A38" s="120" t="s">
        <v>224</v>
      </c>
      <c r="B38" s="31" t="s">
        <v>223</v>
      </c>
      <c r="C38" s="31" t="s">
        <v>186</v>
      </c>
      <c r="D38" s="121">
        <v>45454</v>
      </c>
      <c r="E38" s="121">
        <v>45484</v>
      </c>
      <c r="F38" s="122">
        <v>122895.94</v>
      </c>
      <c r="G38" s="151">
        <f>SUM(F38:F40)</f>
        <v>155465.79999999999</v>
      </c>
      <c r="H38" s="101"/>
    </row>
    <row r="39" spans="1:8" s="35" customFormat="1" ht="15" customHeight="1" x14ac:dyDescent="0.25">
      <c r="A39" s="120" t="s">
        <v>225</v>
      </c>
      <c r="B39" s="31" t="s">
        <v>223</v>
      </c>
      <c r="C39" s="31" t="s">
        <v>186</v>
      </c>
      <c r="D39" s="121">
        <v>45475</v>
      </c>
      <c r="E39" s="121">
        <v>45506</v>
      </c>
      <c r="F39" s="122">
        <v>2006</v>
      </c>
      <c r="G39" s="157"/>
      <c r="H39" s="101"/>
    </row>
    <row r="40" spans="1:8" s="35" customFormat="1" ht="15" customHeight="1" x14ac:dyDescent="0.25">
      <c r="A40" s="120" t="s">
        <v>226</v>
      </c>
      <c r="B40" s="31" t="s">
        <v>223</v>
      </c>
      <c r="C40" s="31" t="s">
        <v>186</v>
      </c>
      <c r="D40" s="121">
        <v>45450</v>
      </c>
      <c r="E40" s="121">
        <v>45480</v>
      </c>
      <c r="F40" s="122">
        <v>30563.86</v>
      </c>
      <c r="G40" s="152"/>
      <c r="H40" s="101"/>
    </row>
    <row r="41" spans="1:8" s="35" customFormat="1" ht="15" customHeight="1" x14ac:dyDescent="0.25">
      <c r="A41" s="120" t="s">
        <v>227</v>
      </c>
      <c r="B41" s="31" t="s">
        <v>15</v>
      </c>
      <c r="C41" s="31" t="s">
        <v>14</v>
      </c>
      <c r="D41" s="121">
        <v>45503</v>
      </c>
      <c r="E41" s="121">
        <v>45534</v>
      </c>
      <c r="F41" s="122">
        <v>99500</v>
      </c>
      <c r="G41" s="151">
        <f>SUM(F41:F42)</f>
        <v>200900</v>
      </c>
      <c r="H41" s="101"/>
    </row>
    <row r="42" spans="1:8" s="35" customFormat="1" ht="15" customHeight="1" x14ac:dyDescent="0.25">
      <c r="A42" s="120" t="s">
        <v>228</v>
      </c>
      <c r="B42" s="31" t="s">
        <v>15</v>
      </c>
      <c r="C42" s="31" t="s">
        <v>14</v>
      </c>
      <c r="D42" s="121">
        <v>45503</v>
      </c>
      <c r="E42" s="121">
        <v>45534</v>
      </c>
      <c r="F42" s="122">
        <v>101400</v>
      </c>
      <c r="G42" s="152"/>
      <c r="H42" s="101"/>
    </row>
    <row r="43" spans="1:8" s="35" customFormat="1" ht="15" customHeight="1" x14ac:dyDescent="0.25">
      <c r="A43" s="72"/>
      <c r="B43" s="73"/>
      <c r="C43" s="73"/>
      <c r="D43" s="73"/>
      <c r="E43" s="73"/>
      <c r="F43" s="124">
        <f>SUM(F6:F42)</f>
        <v>2575077.8199999998</v>
      </c>
      <c r="G43" s="125">
        <f>SUM(G6:G42)</f>
        <v>2575077.8199999998</v>
      </c>
      <c r="H43" s="4"/>
    </row>
    <row r="44" spans="1:8" s="35" customFormat="1" ht="15" customHeight="1" x14ac:dyDescent="0.25">
      <c r="A44" s="72"/>
      <c r="B44" s="52"/>
      <c r="C44" s="52"/>
      <c r="D44" s="53"/>
      <c r="E44" s="53"/>
      <c r="F44" s="53"/>
      <c r="G44" s="96"/>
      <c r="H44" s="3"/>
    </row>
    <row r="45" spans="1:8" s="35" customFormat="1" ht="15" customHeight="1" x14ac:dyDescent="0.25">
      <c r="A45" s="3"/>
      <c r="B45" s="126"/>
      <c r="C45" s="52"/>
      <c r="D45" s="53"/>
      <c r="E45" s="148" t="s">
        <v>10</v>
      </c>
      <c r="F45" s="148"/>
      <c r="G45" s="99">
        <f>+G43</f>
        <v>2575077.8199999998</v>
      </c>
      <c r="H45" s="3"/>
    </row>
    <row r="46" spans="1:8" s="35" customFormat="1" ht="15" customHeight="1" x14ac:dyDescent="0.35">
      <c r="A46" s="3"/>
      <c r="B46" s="126"/>
      <c r="C46" s="55"/>
      <c r="D46" s="56"/>
      <c r="E46" s="53" t="s">
        <v>16</v>
      </c>
      <c r="F46" s="53"/>
      <c r="G46" s="97">
        <v>4812.24</v>
      </c>
      <c r="H46" s="3"/>
    </row>
    <row r="47" spans="1:8" s="35" customFormat="1" ht="15" customHeight="1" x14ac:dyDescent="0.35">
      <c r="A47" s="3"/>
      <c r="B47" s="126"/>
      <c r="C47" s="55"/>
      <c r="D47" s="56"/>
      <c r="E47" s="53" t="s">
        <v>111</v>
      </c>
      <c r="F47" s="53"/>
      <c r="G47" s="96">
        <f>SUM(G45:G46)</f>
        <v>2579890.06</v>
      </c>
      <c r="H47" s="3"/>
    </row>
    <row r="48" spans="1:8" s="35" customFormat="1" ht="15" customHeight="1" x14ac:dyDescent="0.35">
      <c r="A48" s="3"/>
      <c r="B48" s="126"/>
      <c r="C48" s="55"/>
      <c r="D48" s="56"/>
      <c r="E48" s="53"/>
      <c r="F48" s="53"/>
      <c r="G48" s="97"/>
      <c r="H48" s="3"/>
    </row>
    <row r="49" spans="1:8" s="35" customFormat="1" ht="15" customHeight="1" x14ac:dyDescent="0.35">
      <c r="A49" s="126"/>
      <c r="B49" s="126"/>
      <c r="C49" s="55"/>
      <c r="D49" s="56"/>
      <c r="E49" s="53"/>
      <c r="F49" s="53"/>
      <c r="G49" s="127"/>
      <c r="H49" s="3"/>
    </row>
    <row r="50" spans="1:8" s="35" customFormat="1" ht="18" x14ac:dyDescent="0.4">
      <c r="C50" s="55"/>
      <c r="D50" s="60"/>
      <c r="E50" s="57"/>
      <c r="F50" s="53"/>
      <c r="G50" s="27"/>
      <c r="H50" s="6"/>
    </row>
    <row r="51" spans="1:8" s="35" customFormat="1" ht="18.75" x14ac:dyDescent="0.3">
      <c r="C51" s="145"/>
      <c r="D51" s="145"/>
      <c r="E51" s="145"/>
      <c r="F51" s="71"/>
      <c r="G51" s="2"/>
    </row>
    <row r="52" spans="1:8" s="35" customFormat="1" ht="18.75" x14ac:dyDescent="0.3">
      <c r="C52" s="146" t="s">
        <v>109</v>
      </c>
      <c r="D52" s="146"/>
      <c r="E52" s="146"/>
      <c r="F52" s="69"/>
      <c r="G52" s="2"/>
      <c r="H52" s="59"/>
    </row>
    <row r="53" spans="1:8" s="35" customFormat="1" ht="18.75" x14ac:dyDescent="0.3">
      <c r="A53"/>
      <c r="B53"/>
      <c r="C53" s="147" t="s">
        <v>110</v>
      </c>
      <c r="D53" s="147"/>
      <c r="E53" s="147"/>
      <c r="F53" s="70"/>
      <c r="G53" s="2"/>
    </row>
    <row r="54" spans="1:8" s="35" customFormat="1" ht="18.75" x14ac:dyDescent="0.3">
      <c r="A54"/>
      <c r="B54" s="144"/>
      <c r="C54" s="144"/>
      <c r="D54" s="144"/>
      <c r="E54" s="144"/>
      <c r="F54" s="144"/>
      <c r="G54" s="15"/>
    </row>
    <row r="55" spans="1:8" s="35" customFormat="1" x14ac:dyDescent="0.25">
      <c r="A55" s="2"/>
      <c r="B55"/>
      <c r="C55"/>
      <c r="D55" s="2"/>
      <c r="E55" s="2"/>
      <c r="F55" s="2"/>
      <c r="G55" s="2"/>
    </row>
    <row r="56" spans="1:8" s="35" customFormat="1" x14ac:dyDescent="0.25">
      <c r="A56" s="16"/>
      <c r="B56" s="137"/>
      <c r="C56" s="137"/>
      <c r="D56" s="13"/>
      <c r="E56" s="13"/>
      <c r="F56" s="2"/>
      <c r="G56" s="2"/>
    </row>
    <row r="57" spans="1:8" s="35" customFormat="1" x14ac:dyDescent="0.25">
      <c r="A57" s="2"/>
      <c r="B57" s="138"/>
      <c r="C57" s="138"/>
      <c r="D57" s="14"/>
      <c r="E57" s="14"/>
      <c r="F57" s="13"/>
      <c r="G57" s="2"/>
    </row>
    <row r="58" spans="1:8" s="35" customFormat="1" x14ac:dyDescent="0.25">
      <c r="A58" s="2"/>
      <c r="B58" s="2"/>
      <c r="C58" s="2"/>
      <c r="D58" s="2"/>
      <c r="E58" s="2"/>
      <c r="F58" s="2"/>
      <c r="G58" s="2"/>
    </row>
    <row r="59" spans="1:8" s="35" customFormat="1" ht="18.75" customHeigh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3">
      <c r="A60" s="13"/>
      <c r="B60" s="16"/>
      <c r="C60" s="13"/>
      <c r="D60" s="13"/>
      <c r="E60" s="13"/>
      <c r="F60" s="24"/>
      <c r="G60" s="2"/>
    </row>
    <row r="61" spans="1:8" ht="18.75" customHeight="1" x14ac:dyDescent="0.25">
      <c r="A61" s="2"/>
      <c r="B61" s="2"/>
      <c r="C61" s="2"/>
      <c r="D61" s="2"/>
      <c r="E61" s="2"/>
      <c r="F61" s="2"/>
      <c r="G61" s="2"/>
    </row>
    <row r="62" spans="1:8" x14ac:dyDescent="0.25">
      <c r="A62" s="2"/>
      <c r="B62" s="2"/>
      <c r="C62" s="15"/>
      <c r="D62" s="21"/>
      <c r="E62" s="21"/>
      <c r="F62" s="2"/>
      <c r="G62" s="2"/>
    </row>
    <row r="63" spans="1:8" ht="18.75" x14ac:dyDescent="0.3">
      <c r="A63" s="16"/>
      <c r="B63" s="13"/>
      <c r="C63" s="20"/>
      <c r="D63" s="21"/>
      <c r="E63" s="21"/>
      <c r="F63" s="25"/>
      <c r="G63" s="2"/>
    </row>
    <row r="64" spans="1:8" x14ac:dyDescent="0.25">
      <c r="A64" s="6"/>
      <c r="B64" s="6"/>
      <c r="C64" s="15"/>
      <c r="D64" s="21"/>
      <c r="E64" s="21"/>
      <c r="F64" s="2"/>
      <c r="G64" s="2"/>
    </row>
    <row r="65" spans="1:7" x14ac:dyDescent="0.25">
      <c r="A65" s="6"/>
      <c r="B65" s="6"/>
      <c r="C65" s="15"/>
      <c r="D65" s="22"/>
      <c r="E65" s="22"/>
      <c r="F65" s="2"/>
      <c r="G65" s="2"/>
    </row>
    <row r="66" spans="1:7" x14ac:dyDescent="0.25">
      <c r="A66" s="6"/>
      <c r="B66" s="6"/>
      <c r="C66" s="15"/>
      <c r="D66" s="21"/>
      <c r="E66" s="21"/>
      <c r="F66" s="2"/>
      <c r="G66" s="13"/>
    </row>
    <row r="67" spans="1:7" x14ac:dyDescent="0.25">
      <c r="A67" s="6"/>
      <c r="B67" s="6"/>
      <c r="C67" s="15"/>
      <c r="D67" s="22"/>
      <c r="E67" s="22"/>
      <c r="F67" s="2"/>
      <c r="G67" s="13"/>
    </row>
    <row r="68" spans="1:7" x14ac:dyDescent="0.25">
      <c r="A68" s="6"/>
      <c r="B68" s="6"/>
      <c r="C68" s="15"/>
      <c r="D68" s="21"/>
      <c r="E68" s="21"/>
      <c r="F68" s="2"/>
      <c r="G68" s="2"/>
    </row>
    <row r="69" spans="1:7" x14ac:dyDescent="0.25">
      <c r="A69" s="16"/>
      <c r="B69" s="16"/>
      <c r="C69" s="13"/>
      <c r="D69" s="23"/>
      <c r="E69" s="23"/>
      <c r="F69" s="20"/>
      <c r="G69" s="2"/>
    </row>
    <row r="70" spans="1:7" ht="18.75" x14ac:dyDescent="0.3">
      <c r="A70" s="2"/>
      <c r="B70" s="16"/>
      <c r="C70" s="13"/>
      <c r="D70" s="14"/>
      <c r="E70" s="14"/>
      <c r="F70" s="19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13"/>
      <c r="E72" s="13"/>
      <c r="F72" s="13"/>
      <c r="G72" s="2"/>
    </row>
    <row r="73" spans="1:7" x14ac:dyDescent="0.25">
      <c r="A73" s="16"/>
      <c r="B73" s="13"/>
      <c r="C73" s="13"/>
      <c r="D73" s="2"/>
      <c r="E73" s="2"/>
      <c r="F73" s="2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ht="18.75" x14ac:dyDescent="0.3">
      <c r="A76" s="17"/>
      <c r="B76" s="2"/>
      <c r="C76" s="2"/>
      <c r="D76" s="2"/>
      <c r="E76" s="2"/>
      <c r="F76" s="2"/>
      <c r="G76" s="2"/>
    </row>
    <row r="77" spans="1:7" ht="18.75" x14ac:dyDescent="0.3">
      <c r="A77" s="18"/>
      <c r="B77" s="17"/>
      <c r="C77" s="17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</row>
  </sheetData>
  <sortState xmlns:xlrd2="http://schemas.microsoft.com/office/spreadsheetml/2017/richdata2" ref="A6:H35">
    <sortCondition ref="B6:B35"/>
    <sortCondition ref="A6:A35"/>
    <sortCondition ref="D6:D35"/>
    <sortCondition ref="C6:C35"/>
  </sortState>
  <mergeCells count="21">
    <mergeCell ref="C53:E53"/>
    <mergeCell ref="B54:F54"/>
    <mergeCell ref="B56:C56"/>
    <mergeCell ref="B57:C57"/>
    <mergeCell ref="C51:E51"/>
    <mergeCell ref="C52:E52"/>
    <mergeCell ref="A1:G1"/>
    <mergeCell ref="A2:G2"/>
    <mergeCell ref="A3:G3"/>
    <mergeCell ref="E45:F45"/>
    <mergeCell ref="G11:G12"/>
    <mergeCell ref="G17:G18"/>
    <mergeCell ref="G19:G20"/>
    <mergeCell ref="G26:G27"/>
    <mergeCell ref="G28:G29"/>
    <mergeCell ref="G32:G34"/>
    <mergeCell ref="G13:G15"/>
    <mergeCell ref="G21:G24"/>
    <mergeCell ref="G35:G36"/>
    <mergeCell ref="G38:G40"/>
    <mergeCell ref="G41:G4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A195-CE70-4F8D-95DD-0665294D9D51}">
  <dimension ref="A1:H113"/>
  <sheetViews>
    <sheetView topLeftCell="A48" zoomScale="86" zoomScaleNormal="86" workbookViewId="0">
      <selection activeCell="N54" sqref="N54"/>
    </sheetView>
  </sheetViews>
  <sheetFormatPr baseColWidth="10" defaultRowHeight="15" x14ac:dyDescent="0.25"/>
  <cols>
    <col min="1" max="1" width="13.2851562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3.7109375" customWidth="1"/>
    <col min="7" max="7" width="13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229</v>
      </c>
      <c r="B3" s="139"/>
      <c r="C3" s="139"/>
      <c r="D3" s="139"/>
      <c r="E3" s="139"/>
      <c r="F3" s="139"/>
      <c r="G3" s="139"/>
    </row>
    <row r="4" spans="1:8" ht="33.75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x14ac:dyDescent="0.25">
      <c r="A5" s="108" t="s">
        <v>290</v>
      </c>
      <c r="B5" s="108" t="s">
        <v>291</v>
      </c>
      <c r="C5" s="129" t="s">
        <v>2</v>
      </c>
      <c r="D5" s="109">
        <v>45524</v>
      </c>
      <c r="E5" s="109">
        <v>45555</v>
      </c>
      <c r="F5" s="110">
        <v>19524.28</v>
      </c>
      <c r="G5" s="110">
        <f>SUM(F5)</f>
        <v>19524.28</v>
      </c>
      <c r="H5" s="107"/>
    </row>
    <row r="6" spans="1:8" x14ac:dyDescent="0.25">
      <c r="A6" s="111" t="s">
        <v>71</v>
      </c>
      <c r="B6" s="104" t="s">
        <v>98</v>
      </c>
      <c r="C6" s="104" t="s">
        <v>230</v>
      </c>
      <c r="D6" s="112">
        <v>45413</v>
      </c>
      <c r="E6" s="112">
        <v>45444</v>
      </c>
      <c r="F6" s="113">
        <v>30000</v>
      </c>
      <c r="G6" s="114">
        <f>+F6</f>
        <v>30000</v>
      </c>
      <c r="H6" s="101"/>
    </row>
    <row r="7" spans="1:8" x14ac:dyDescent="0.25">
      <c r="A7" s="108" t="s">
        <v>244</v>
      </c>
      <c r="B7" s="108" t="s">
        <v>243</v>
      </c>
      <c r="C7" s="108" t="s">
        <v>14</v>
      </c>
      <c r="D7" s="109">
        <v>45510</v>
      </c>
      <c r="E7" s="109">
        <v>45541</v>
      </c>
      <c r="F7" s="110">
        <v>42075</v>
      </c>
      <c r="G7" s="110"/>
      <c r="H7" s="107"/>
    </row>
    <row r="8" spans="1:8" x14ac:dyDescent="0.25">
      <c r="A8" s="108" t="s">
        <v>245</v>
      </c>
      <c r="B8" s="108" t="s">
        <v>243</v>
      </c>
      <c r="C8" s="108" t="s">
        <v>14</v>
      </c>
      <c r="D8" s="109">
        <v>45517</v>
      </c>
      <c r="E8" s="109">
        <v>45548</v>
      </c>
      <c r="F8" s="110">
        <v>46865</v>
      </c>
      <c r="G8" s="110"/>
      <c r="H8" s="107"/>
    </row>
    <row r="9" spans="1:8" x14ac:dyDescent="0.25">
      <c r="A9" s="108" t="s">
        <v>246</v>
      </c>
      <c r="B9" s="108" t="s">
        <v>243</v>
      </c>
      <c r="C9" s="108" t="s">
        <v>14</v>
      </c>
      <c r="D9" s="109">
        <v>45524</v>
      </c>
      <c r="E9" s="109">
        <v>45555</v>
      </c>
      <c r="F9" s="110">
        <v>62760</v>
      </c>
      <c r="G9" s="110">
        <f>SUM(F7:F9)</f>
        <v>151700</v>
      </c>
      <c r="H9" s="107"/>
    </row>
    <row r="10" spans="1:8" x14ac:dyDescent="0.25">
      <c r="A10" s="108" t="s">
        <v>220</v>
      </c>
      <c r="B10" s="108" t="s">
        <v>221</v>
      </c>
      <c r="C10" s="108" t="s">
        <v>14</v>
      </c>
      <c r="D10" s="109">
        <v>45496</v>
      </c>
      <c r="E10" s="109">
        <v>45527</v>
      </c>
      <c r="F10" s="110">
        <v>26400</v>
      </c>
      <c r="G10" s="110"/>
      <c r="H10" s="107"/>
    </row>
    <row r="11" spans="1:8" x14ac:dyDescent="0.25">
      <c r="A11" s="108" t="s">
        <v>239</v>
      </c>
      <c r="B11" s="108" t="s">
        <v>221</v>
      </c>
      <c r="C11" s="108" t="s">
        <v>14</v>
      </c>
      <c r="D11" s="109">
        <v>45510</v>
      </c>
      <c r="E11" s="109">
        <v>45541</v>
      </c>
      <c r="F11" s="110">
        <v>31525</v>
      </c>
      <c r="G11" s="110"/>
      <c r="H11" s="107"/>
    </row>
    <row r="12" spans="1:8" x14ac:dyDescent="0.25">
      <c r="A12" s="108" t="s">
        <v>240</v>
      </c>
      <c r="B12" s="108" t="s">
        <v>221</v>
      </c>
      <c r="C12" s="108" t="s">
        <v>14</v>
      </c>
      <c r="D12" s="109">
        <v>45517</v>
      </c>
      <c r="E12" s="109">
        <v>45548</v>
      </c>
      <c r="F12" s="110">
        <v>11800</v>
      </c>
      <c r="G12" s="110"/>
      <c r="H12" s="107"/>
    </row>
    <row r="13" spans="1:8" x14ac:dyDescent="0.25">
      <c r="A13" s="108" t="s">
        <v>37</v>
      </c>
      <c r="B13" s="108" t="s">
        <v>221</v>
      </c>
      <c r="C13" s="108" t="s">
        <v>14</v>
      </c>
      <c r="D13" s="109">
        <v>45524</v>
      </c>
      <c r="E13" s="109">
        <v>45555</v>
      </c>
      <c r="F13" s="110">
        <v>28875</v>
      </c>
      <c r="G13" s="110">
        <f>SUM(F10:F13)</f>
        <v>98600</v>
      </c>
      <c r="H13" s="107"/>
    </row>
    <row r="14" spans="1:8" x14ac:dyDescent="0.25">
      <c r="A14" s="108" t="s">
        <v>260</v>
      </c>
      <c r="B14" s="108" t="s">
        <v>56</v>
      </c>
      <c r="C14" s="108" t="s">
        <v>57</v>
      </c>
      <c r="D14" s="109">
        <v>45532</v>
      </c>
      <c r="E14" s="109">
        <v>45563</v>
      </c>
      <c r="F14" s="110">
        <v>3355</v>
      </c>
      <c r="G14" s="110">
        <f>SUM(F14)</f>
        <v>3355</v>
      </c>
      <c r="H14" s="107"/>
    </row>
    <row r="15" spans="1:8" x14ac:dyDescent="0.25">
      <c r="A15" s="108" t="s">
        <v>255</v>
      </c>
      <c r="B15" s="108" t="s">
        <v>256</v>
      </c>
      <c r="C15" s="108" t="s">
        <v>257</v>
      </c>
      <c r="D15" s="109">
        <v>45524</v>
      </c>
      <c r="E15" s="109">
        <v>45555</v>
      </c>
      <c r="F15" s="110">
        <v>308570</v>
      </c>
      <c r="G15" s="110">
        <f>SUM(F15)</f>
        <v>308570</v>
      </c>
      <c r="H15" s="107"/>
    </row>
    <row r="16" spans="1:8" x14ac:dyDescent="0.25">
      <c r="A16" s="108" t="s">
        <v>268</v>
      </c>
      <c r="B16" s="108" t="s">
        <v>15</v>
      </c>
      <c r="C16" s="129" t="s">
        <v>14</v>
      </c>
      <c r="D16" s="109">
        <v>45516</v>
      </c>
      <c r="E16" s="109">
        <v>45547</v>
      </c>
      <c r="F16" s="110">
        <v>83280</v>
      </c>
      <c r="G16" s="110"/>
      <c r="H16" s="107"/>
    </row>
    <row r="17" spans="1:8" x14ac:dyDescent="0.25">
      <c r="A17" s="108" t="s">
        <v>269</v>
      </c>
      <c r="B17" s="108" t="s">
        <v>15</v>
      </c>
      <c r="C17" s="129" t="s">
        <v>14</v>
      </c>
      <c r="D17" s="109">
        <v>45516</v>
      </c>
      <c r="E17" s="109">
        <v>45547</v>
      </c>
      <c r="F17" s="110">
        <v>138300</v>
      </c>
      <c r="G17" s="110"/>
      <c r="H17" s="107"/>
    </row>
    <row r="18" spans="1:8" s="35" customFormat="1" x14ac:dyDescent="0.25">
      <c r="A18" s="108" t="s">
        <v>266</v>
      </c>
      <c r="B18" s="108" t="s">
        <v>15</v>
      </c>
      <c r="C18" s="108" t="s">
        <v>14</v>
      </c>
      <c r="D18" s="109">
        <v>45527</v>
      </c>
      <c r="E18" s="109">
        <v>45558</v>
      </c>
      <c r="F18" s="110">
        <v>58600</v>
      </c>
      <c r="G18" s="110"/>
      <c r="H18" s="107"/>
    </row>
    <row r="19" spans="1:8" s="35" customFormat="1" x14ac:dyDescent="0.25">
      <c r="A19" s="108" t="s">
        <v>267</v>
      </c>
      <c r="B19" s="108" t="s">
        <v>15</v>
      </c>
      <c r="C19" s="129" t="s">
        <v>14</v>
      </c>
      <c r="D19" s="109">
        <v>45527</v>
      </c>
      <c r="E19" s="109">
        <v>45558</v>
      </c>
      <c r="F19" s="110">
        <v>93925</v>
      </c>
      <c r="G19" s="110">
        <f>SUM(F16:F19)</f>
        <v>374105</v>
      </c>
      <c r="H19" s="107"/>
    </row>
    <row r="20" spans="1:8" s="35" customFormat="1" x14ac:dyDescent="0.25">
      <c r="A20" s="111" t="s">
        <v>262</v>
      </c>
      <c r="B20" s="104" t="s">
        <v>263</v>
      </c>
      <c r="C20" s="104" t="s">
        <v>2</v>
      </c>
      <c r="D20" s="112">
        <v>45524</v>
      </c>
      <c r="E20" s="112">
        <v>45555</v>
      </c>
      <c r="F20" s="113">
        <v>18834.48</v>
      </c>
      <c r="G20" s="114">
        <f>SUM(F20)</f>
        <v>18834.48</v>
      </c>
      <c r="H20" s="101"/>
    </row>
    <row r="21" spans="1:8" s="35" customFormat="1" x14ac:dyDescent="0.25">
      <c r="A21" s="111" t="s">
        <v>270</v>
      </c>
      <c r="B21" s="104" t="s">
        <v>271</v>
      </c>
      <c r="C21" s="104" t="s">
        <v>230</v>
      </c>
      <c r="D21" s="112">
        <v>45527</v>
      </c>
      <c r="E21" s="112">
        <v>45558</v>
      </c>
      <c r="F21" s="113">
        <v>26727</v>
      </c>
      <c r="G21" s="114">
        <f>+F21</f>
        <v>26727</v>
      </c>
      <c r="H21" s="101"/>
    </row>
    <row r="22" spans="1:8" s="35" customFormat="1" x14ac:dyDescent="0.25">
      <c r="A22" s="111" t="s">
        <v>137</v>
      </c>
      <c r="B22" s="104" t="s">
        <v>238</v>
      </c>
      <c r="C22" s="104" t="s">
        <v>211</v>
      </c>
      <c r="D22" s="112">
        <v>45496</v>
      </c>
      <c r="E22" s="112">
        <v>45527</v>
      </c>
      <c r="F22" s="113">
        <v>32568</v>
      </c>
      <c r="G22" s="114">
        <f>+F22</f>
        <v>32568</v>
      </c>
      <c r="H22" s="101"/>
    </row>
    <row r="23" spans="1:8" s="35" customFormat="1" x14ac:dyDescent="0.25">
      <c r="A23" s="111" t="s">
        <v>117</v>
      </c>
      <c r="B23" s="104" t="s">
        <v>231</v>
      </c>
      <c r="C23" s="104" t="s">
        <v>2</v>
      </c>
      <c r="D23" s="112">
        <v>45525</v>
      </c>
      <c r="E23" s="112">
        <v>45556</v>
      </c>
      <c r="F23" s="113">
        <v>230454</v>
      </c>
      <c r="G23" s="114">
        <f>+F23</f>
        <v>230454</v>
      </c>
      <c r="H23" s="101"/>
    </row>
    <row r="24" spans="1:8" s="35" customFormat="1" x14ac:dyDescent="0.25">
      <c r="A24" s="111" t="s">
        <v>42</v>
      </c>
      <c r="B24" s="104" t="s">
        <v>265</v>
      </c>
      <c r="C24" s="104" t="s">
        <v>14</v>
      </c>
      <c r="D24" s="112">
        <v>45539</v>
      </c>
      <c r="E24" s="112">
        <v>45569</v>
      </c>
      <c r="F24" s="113">
        <v>78000</v>
      </c>
      <c r="G24" s="114">
        <f>SUM(F24)</f>
        <v>78000</v>
      </c>
      <c r="H24" s="101"/>
    </row>
    <row r="25" spans="1:8" s="35" customFormat="1" x14ac:dyDescent="0.25">
      <c r="A25" s="111" t="s">
        <v>287</v>
      </c>
      <c r="B25" s="104" t="s">
        <v>285</v>
      </c>
      <c r="C25" s="104" t="s">
        <v>2</v>
      </c>
      <c r="D25" s="112">
        <v>45517</v>
      </c>
      <c r="E25" s="112">
        <v>45548</v>
      </c>
      <c r="F25" s="113">
        <v>11115.6</v>
      </c>
      <c r="G25" s="114"/>
      <c r="H25" s="101"/>
    </row>
    <row r="26" spans="1:8" s="35" customFormat="1" x14ac:dyDescent="0.25">
      <c r="A26" s="111" t="s">
        <v>288</v>
      </c>
      <c r="B26" s="104" t="s">
        <v>285</v>
      </c>
      <c r="C26" s="104" t="s">
        <v>2</v>
      </c>
      <c r="D26" s="112">
        <v>45517</v>
      </c>
      <c r="E26" s="112">
        <v>45548</v>
      </c>
      <c r="F26" s="113">
        <v>8024</v>
      </c>
      <c r="G26" s="114"/>
      <c r="H26" s="101"/>
    </row>
    <row r="27" spans="1:8" s="35" customFormat="1" x14ac:dyDescent="0.25">
      <c r="A27" s="111" t="s">
        <v>284</v>
      </c>
      <c r="B27" s="104" t="s">
        <v>285</v>
      </c>
      <c r="C27" s="104" t="s">
        <v>2</v>
      </c>
      <c r="D27" s="112">
        <v>45525</v>
      </c>
      <c r="E27" s="112">
        <v>45556</v>
      </c>
      <c r="F27" s="113">
        <v>6962</v>
      </c>
      <c r="G27" s="114">
        <f>SUM(F25:F27)</f>
        <v>26101.599999999999</v>
      </c>
      <c r="H27" s="101"/>
    </row>
    <row r="28" spans="1:8" s="35" customFormat="1" x14ac:dyDescent="0.25">
      <c r="A28" s="111" t="s">
        <v>235</v>
      </c>
      <c r="B28" s="104" t="s">
        <v>236</v>
      </c>
      <c r="C28" s="104" t="s">
        <v>237</v>
      </c>
      <c r="D28" s="112">
        <v>45509</v>
      </c>
      <c r="E28" s="112">
        <v>45540</v>
      </c>
      <c r="F28" s="113">
        <v>22200.04</v>
      </c>
      <c r="G28" s="114">
        <f>SUM(F28)</f>
        <v>22200.04</v>
      </c>
      <c r="H28" s="101"/>
    </row>
    <row r="29" spans="1:8" s="35" customFormat="1" x14ac:dyDescent="0.25">
      <c r="A29" s="111" t="s">
        <v>252</v>
      </c>
      <c r="B29" s="104" t="s">
        <v>253</v>
      </c>
      <c r="C29" s="104" t="s">
        <v>14</v>
      </c>
      <c r="D29" s="112">
        <v>45504</v>
      </c>
      <c r="E29" s="112">
        <v>45535</v>
      </c>
      <c r="F29" s="113">
        <v>177088.5</v>
      </c>
      <c r="G29" s="114">
        <f>SUM(F29)</f>
        <v>177088.5</v>
      </c>
      <c r="H29" s="101"/>
    </row>
    <row r="30" spans="1:8" s="35" customFormat="1" x14ac:dyDescent="0.25">
      <c r="A30" s="111" t="s">
        <v>213</v>
      </c>
      <c r="B30" s="104" t="s">
        <v>11</v>
      </c>
      <c r="C30" s="104" t="s">
        <v>12</v>
      </c>
      <c r="D30" s="112">
        <v>45488</v>
      </c>
      <c r="E30" s="112">
        <v>45519</v>
      </c>
      <c r="F30" s="113">
        <v>6612</v>
      </c>
      <c r="G30" s="130"/>
      <c r="H30" s="101"/>
    </row>
    <row r="31" spans="1:8" s="35" customFormat="1" x14ac:dyDescent="0.25">
      <c r="A31" s="111" t="s">
        <v>212</v>
      </c>
      <c r="B31" s="104" t="s">
        <v>11</v>
      </c>
      <c r="C31" s="104" t="s">
        <v>12</v>
      </c>
      <c r="D31" s="112">
        <v>45495</v>
      </c>
      <c r="E31" s="112">
        <v>45526</v>
      </c>
      <c r="F31" s="113">
        <v>6554</v>
      </c>
      <c r="G31" s="130"/>
      <c r="H31" s="101"/>
    </row>
    <row r="32" spans="1:8" s="35" customFormat="1" x14ac:dyDescent="0.25">
      <c r="A32" s="111" t="s">
        <v>214</v>
      </c>
      <c r="B32" s="104" t="s">
        <v>11</v>
      </c>
      <c r="C32" s="104" t="s">
        <v>12</v>
      </c>
      <c r="D32" s="112">
        <v>45502</v>
      </c>
      <c r="E32" s="112">
        <v>45533</v>
      </c>
      <c r="F32" s="113">
        <v>6786</v>
      </c>
      <c r="G32" s="130"/>
      <c r="H32" s="101"/>
    </row>
    <row r="33" spans="1:8" s="35" customFormat="1" x14ac:dyDescent="0.25">
      <c r="A33" s="111" t="s">
        <v>232</v>
      </c>
      <c r="B33" s="104" t="s">
        <v>11</v>
      </c>
      <c r="C33" s="104" t="s">
        <v>12</v>
      </c>
      <c r="D33" s="112">
        <v>45509</v>
      </c>
      <c r="E33" s="112">
        <v>45540</v>
      </c>
      <c r="F33" s="113">
        <v>6670</v>
      </c>
      <c r="G33" s="114"/>
      <c r="H33" s="101"/>
    </row>
    <row r="34" spans="1:8" s="35" customFormat="1" x14ac:dyDescent="0.25">
      <c r="A34" s="111" t="s">
        <v>233</v>
      </c>
      <c r="B34" s="104" t="s">
        <v>11</v>
      </c>
      <c r="C34" s="104" t="s">
        <v>12</v>
      </c>
      <c r="D34" s="112">
        <v>45516</v>
      </c>
      <c r="E34" s="112">
        <v>45547</v>
      </c>
      <c r="F34" s="113">
        <v>6902</v>
      </c>
      <c r="G34" s="114"/>
      <c r="H34" s="101"/>
    </row>
    <row r="35" spans="1:8" s="35" customFormat="1" x14ac:dyDescent="0.25">
      <c r="A35" s="111" t="s">
        <v>249</v>
      </c>
      <c r="B35" s="104" t="s">
        <v>11</v>
      </c>
      <c r="C35" s="104" t="s">
        <v>12</v>
      </c>
      <c r="D35" s="112">
        <v>45523</v>
      </c>
      <c r="E35" s="112">
        <v>45554</v>
      </c>
      <c r="F35" s="113">
        <v>6612</v>
      </c>
      <c r="G35" s="114"/>
      <c r="H35" s="101"/>
    </row>
    <row r="36" spans="1:8" s="35" customFormat="1" x14ac:dyDescent="0.25">
      <c r="A36" s="111" t="s">
        <v>248</v>
      </c>
      <c r="B36" s="104" t="s">
        <v>11</v>
      </c>
      <c r="C36" s="104" t="s">
        <v>12</v>
      </c>
      <c r="D36" s="112">
        <v>45530</v>
      </c>
      <c r="E36" s="112">
        <v>45561</v>
      </c>
      <c r="F36" s="113">
        <v>6554</v>
      </c>
      <c r="G36" s="114">
        <f>SUM(F30:F36)</f>
        <v>46690</v>
      </c>
      <c r="H36" s="101"/>
    </row>
    <row r="37" spans="1:8" s="35" customFormat="1" x14ac:dyDescent="0.25">
      <c r="A37" s="111" t="s">
        <v>280</v>
      </c>
      <c r="B37" s="104" t="s">
        <v>281</v>
      </c>
      <c r="C37" s="104" t="s">
        <v>2</v>
      </c>
      <c r="D37" s="112">
        <v>45519</v>
      </c>
      <c r="E37" s="112">
        <v>45550</v>
      </c>
      <c r="F37" s="113">
        <v>138664.75</v>
      </c>
      <c r="G37" s="114"/>
      <c r="H37" s="101"/>
    </row>
    <row r="38" spans="1:8" s="35" customFormat="1" x14ac:dyDescent="0.25">
      <c r="A38" s="111" t="s">
        <v>289</v>
      </c>
      <c r="B38" s="104" t="s">
        <v>281</v>
      </c>
      <c r="C38" s="104" t="s">
        <v>2</v>
      </c>
      <c r="D38" s="112">
        <v>45525</v>
      </c>
      <c r="E38" s="112">
        <v>45556</v>
      </c>
      <c r="F38" s="113">
        <v>5918.88</v>
      </c>
      <c r="G38" s="114">
        <f>SUM(F37:F38)</f>
        <v>144583.63</v>
      </c>
      <c r="H38" s="101"/>
    </row>
    <row r="39" spans="1:8" s="35" customFormat="1" x14ac:dyDescent="0.25">
      <c r="A39" s="111" t="s">
        <v>282</v>
      </c>
      <c r="B39" s="104" t="s">
        <v>283</v>
      </c>
      <c r="C39" s="104" t="s">
        <v>2</v>
      </c>
      <c r="D39" s="112">
        <v>45516</v>
      </c>
      <c r="E39" s="112">
        <v>45547</v>
      </c>
      <c r="F39" s="113">
        <v>52569</v>
      </c>
      <c r="G39" s="114">
        <f>SUM(F39)</f>
        <v>52569</v>
      </c>
      <c r="H39" s="101"/>
    </row>
    <row r="40" spans="1:8" s="35" customFormat="1" x14ac:dyDescent="0.25">
      <c r="A40" s="111" t="s">
        <v>226</v>
      </c>
      <c r="B40" s="104" t="s">
        <v>223</v>
      </c>
      <c r="C40" s="104" t="s">
        <v>186</v>
      </c>
      <c r="D40" s="112">
        <v>45450</v>
      </c>
      <c r="E40" s="112">
        <v>45480</v>
      </c>
      <c r="F40" s="113">
        <v>30563.86</v>
      </c>
      <c r="G40" s="131"/>
      <c r="H40" s="101"/>
    </row>
    <row r="41" spans="1:8" s="35" customFormat="1" x14ac:dyDescent="0.25">
      <c r="A41" s="111" t="s">
        <v>259</v>
      </c>
      <c r="B41" s="104" t="s">
        <v>223</v>
      </c>
      <c r="C41" s="104" t="s">
        <v>186</v>
      </c>
      <c r="D41" s="112">
        <v>45454</v>
      </c>
      <c r="E41" s="112">
        <v>45484</v>
      </c>
      <c r="F41" s="113">
        <v>122895.94</v>
      </c>
      <c r="G41" s="123"/>
      <c r="H41" s="101"/>
    </row>
    <row r="42" spans="1:8" s="35" customFormat="1" x14ac:dyDescent="0.25">
      <c r="A42" s="111" t="s">
        <v>225</v>
      </c>
      <c r="B42" s="104" t="s">
        <v>223</v>
      </c>
      <c r="C42" s="104" t="s">
        <v>186</v>
      </c>
      <c r="D42" s="112">
        <v>45475</v>
      </c>
      <c r="E42" s="112">
        <v>45506</v>
      </c>
      <c r="F42" s="113">
        <v>2006</v>
      </c>
      <c r="G42" s="131"/>
      <c r="H42" s="101"/>
    </row>
    <row r="43" spans="1:8" s="35" customFormat="1" x14ac:dyDescent="0.25">
      <c r="A43" s="111" t="s">
        <v>258</v>
      </c>
      <c r="B43" s="104" t="s">
        <v>223</v>
      </c>
      <c r="C43" s="104" t="s">
        <v>186</v>
      </c>
      <c r="D43" s="112">
        <v>45532</v>
      </c>
      <c r="E43" s="112">
        <v>45563</v>
      </c>
      <c r="F43" s="113">
        <v>180387.53</v>
      </c>
      <c r="G43" s="131">
        <f>SUM(F40:F43)</f>
        <v>335853.32999999996</v>
      </c>
      <c r="H43" s="101"/>
    </row>
    <row r="44" spans="1:8" s="35" customFormat="1" x14ac:dyDescent="0.25">
      <c r="A44" s="111" t="s">
        <v>242</v>
      </c>
      <c r="B44" s="104" t="s">
        <v>286</v>
      </c>
      <c r="C44" s="104" t="s">
        <v>2</v>
      </c>
      <c r="D44" s="112">
        <v>45525</v>
      </c>
      <c r="E44" s="112">
        <v>45556</v>
      </c>
      <c r="F44" s="113">
        <v>150804</v>
      </c>
      <c r="G44" s="131">
        <f>SUM(F44)</f>
        <v>150804</v>
      </c>
      <c r="H44" s="101"/>
    </row>
    <row r="45" spans="1:8" s="35" customFormat="1" x14ac:dyDescent="0.25">
      <c r="A45" s="111" t="s">
        <v>264</v>
      </c>
      <c r="B45" s="104" t="s">
        <v>206</v>
      </c>
      <c r="C45" s="104" t="s">
        <v>186</v>
      </c>
      <c r="D45" s="112">
        <v>45519</v>
      </c>
      <c r="E45" s="112">
        <v>45550</v>
      </c>
      <c r="F45" s="113">
        <v>89818.77</v>
      </c>
      <c r="G45" s="114">
        <f>SUM(F45)</f>
        <v>89818.77</v>
      </c>
      <c r="H45" s="101"/>
    </row>
    <row r="46" spans="1:8" s="35" customFormat="1" x14ac:dyDescent="0.25">
      <c r="A46" s="111" t="s">
        <v>247</v>
      </c>
      <c r="B46" s="104" t="s">
        <v>208</v>
      </c>
      <c r="C46" s="104" t="s">
        <v>2</v>
      </c>
      <c r="D46" s="112">
        <v>45476</v>
      </c>
      <c r="E46" s="112">
        <v>45507</v>
      </c>
      <c r="F46" s="113">
        <v>108560</v>
      </c>
      <c r="G46" s="123"/>
      <c r="H46" s="101"/>
    </row>
    <row r="47" spans="1:8" s="35" customFormat="1" x14ac:dyDescent="0.25">
      <c r="A47" s="111" t="s">
        <v>207</v>
      </c>
      <c r="B47" s="104" t="s">
        <v>208</v>
      </c>
      <c r="C47" s="104" t="s">
        <v>2</v>
      </c>
      <c r="D47" s="112">
        <v>45496</v>
      </c>
      <c r="E47" s="112">
        <v>45527</v>
      </c>
      <c r="F47" s="113">
        <v>97350</v>
      </c>
      <c r="G47" s="114"/>
      <c r="H47" s="101"/>
    </row>
    <row r="48" spans="1:8" s="35" customFormat="1" x14ac:dyDescent="0.25">
      <c r="A48" s="111" t="s">
        <v>209</v>
      </c>
      <c r="B48" s="104" t="s">
        <v>208</v>
      </c>
      <c r="C48" s="104" t="s">
        <v>230</v>
      </c>
      <c r="D48" s="112">
        <v>45496</v>
      </c>
      <c r="E48" s="112">
        <v>45527</v>
      </c>
      <c r="F48" s="113">
        <v>23600</v>
      </c>
      <c r="G48" s="131"/>
      <c r="H48" s="101"/>
    </row>
    <row r="49" spans="1:8" s="35" customFormat="1" x14ac:dyDescent="0.25">
      <c r="A49" s="111" t="s">
        <v>254</v>
      </c>
      <c r="B49" s="104" t="s">
        <v>208</v>
      </c>
      <c r="C49" s="104" t="s">
        <v>145</v>
      </c>
      <c r="D49" s="112">
        <v>45506</v>
      </c>
      <c r="E49" s="112">
        <v>45537</v>
      </c>
      <c r="F49" s="113">
        <v>398840</v>
      </c>
      <c r="G49" s="131">
        <f>SUM(F46:F49)</f>
        <v>628350</v>
      </c>
      <c r="H49" s="101"/>
    </row>
    <row r="50" spans="1:8" s="35" customFormat="1" x14ac:dyDescent="0.25">
      <c r="A50" s="108" t="s">
        <v>219</v>
      </c>
      <c r="B50" s="115" t="s">
        <v>216</v>
      </c>
      <c r="C50" s="104" t="s">
        <v>14</v>
      </c>
      <c r="D50" s="118">
        <v>45490</v>
      </c>
      <c r="E50" s="118">
        <v>45521</v>
      </c>
      <c r="F50" s="119">
        <v>81260</v>
      </c>
      <c r="G50" s="132"/>
      <c r="H50" s="101"/>
    </row>
    <row r="51" spans="1:8" s="35" customFormat="1" x14ac:dyDescent="0.25">
      <c r="A51" s="108" t="s">
        <v>218</v>
      </c>
      <c r="B51" s="115" t="s">
        <v>216</v>
      </c>
      <c r="C51" s="104" t="s">
        <v>14</v>
      </c>
      <c r="D51" s="118">
        <v>45496</v>
      </c>
      <c r="E51" s="118">
        <v>45527</v>
      </c>
      <c r="F51" s="119">
        <v>75430</v>
      </c>
      <c r="G51" s="132"/>
      <c r="H51" s="101"/>
    </row>
    <row r="52" spans="1:8" s="35" customFormat="1" x14ac:dyDescent="0.25">
      <c r="A52" s="108" t="s">
        <v>215</v>
      </c>
      <c r="B52" s="115" t="s">
        <v>216</v>
      </c>
      <c r="C52" s="104" t="s">
        <v>14</v>
      </c>
      <c r="D52" s="118">
        <v>45503</v>
      </c>
      <c r="E52" s="118">
        <v>45595</v>
      </c>
      <c r="F52" s="119">
        <v>77580</v>
      </c>
      <c r="G52" s="132"/>
      <c r="H52" s="101"/>
    </row>
    <row r="53" spans="1:8" s="35" customFormat="1" x14ac:dyDescent="0.25">
      <c r="A53" s="108" t="s">
        <v>241</v>
      </c>
      <c r="B53" s="115" t="s">
        <v>216</v>
      </c>
      <c r="C53" s="104" t="s">
        <v>14</v>
      </c>
      <c r="D53" s="118">
        <v>45510</v>
      </c>
      <c r="E53" s="118">
        <v>45541</v>
      </c>
      <c r="F53" s="119">
        <v>28765</v>
      </c>
      <c r="G53" s="117"/>
      <c r="H53" s="101"/>
    </row>
    <row r="54" spans="1:8" s="35" customFormat="1" x14ac:dyDescent="0.25">
      <c r="A54" s="108" t="s">
        <v>242</v>
      </c>
      <c r="B54" s="115" t="s">
        <v>216</v>
      </c>
      <c r="C54" s="104" t="s">
        <v>14</v>
      </c>
      <c r="D54" s="118">
        <v>45517</v>
      </c>
      <c r="E54" s="118">
        <v>45548</v>
      </c>
      <c r="F54" s="119">
        <v>32005</v>
      </c>
      <c r="G54" s="117"/>
      <c r="H54" s="101"/>
    </row>
    <row r="55" spans="1:8" s="35" customFormat="1" x14ac:dyDescent="0.25">
      <c r="A55" s="108" t="s">
        <v>250</v>
      </c>
      <c r="B55" s="115" t="s">
        <v>216</v>
      </c>
      <c r="C55" s="104" t="s">
        <v>14</v>
      </c>
      <c r="D55" s="118">
        <v>45531</v>
      </c>
      <c r="E55" s="118">
        <v>45562</v>
      </c>
      <c r="F55" s="119">
        <v>1800</v>
      </c>
      <c r="G55" s="117">
        <f>SUM(F50:F55)</f>
        <v>296840</v>
      </c>
      <c r="H55" s="101"/>
    </row>
    <row r="56" spans="1:8" s="35" customFormat="1" x14ac:dyDescent="0.25">
      <c r="A56" s="108" t="s">
        <v>274</v>
      </c>
      <c r="B56" s="115" t="s">
        <v>273</v>
      </c>
      <c r="C56" s="104" t="s">
        <v>14</v>
      </c>
      <c r="D56" s="118">
        <v>45533</v>
      </c>
      <c r="E56" s="118">
        <v>45564</v>
      </c>
      <c r="F56" s="119">
        <v>137706</v>
      </c>
      <c r="G56" s="117"/>
      <c r="H56" s="101"/>
    </row>
    <row r="57" spans="1:8" s="35" customFormat="1" x14ac:dyDescent="0.25">
      <c r="A57" s="108" t="s">
        <v>272</v>
      </c>
      <c r="B57" s="115" t="s">
        <v>273</v>
      </c>
      <c r="C57" s="104" t="s">
        <v>14</v>
      </c>
      <c r="D57" s="118">
        <v>45533</v>
      </c>
      <c r="E57" s="118">
        <v>45564</v>
      </c>
      <c r="F57" s="119">
        <v>12980</v>
      </c>
      <c r="G57" s="117"/>
      <c r="H57" s="101"/>
    </row>
    <row r="58" spans="1:8" s="35" customFormat="1" x14ac:dyDescent="0.25">
      <c r="A58" s="108" t="s">
        <v>278</v>
      </c>
      <c r="B58" s="115" t="s">
        <v>273</v>
      </c>
      <c r="C58" s="104" t="s">
        <v>14</v>
      </c>
      <c r="D58" s="118">
        <v>45533</v>
      </c>
      <c r="E58" s="118">
        <v>45564</v>
      </c>
      <c r="F58" s="119">
        <v>205980.79999999999</v>
      </c>
      <c r="G58" s="117">
        <f>SUM(F56:F58)</f>
        <v>356666.8</v>
      </c>
      <c r="H58" s="101"/>
    </row>
    <row r="59" spans="1:8" s="35" customFormat="1" x14ac:dyDescent="0.25">
      <c r="A59" s="111" t="s">
        <v>275</v>
      </c>
      <c r="B59" s="115" t="s">
        <v>276</v>
      </c>
      <c r="C59" s="116" t="s">
        <v>277</v>
      </c>
      <c r="D59" s="112">
        <v>45518</v>
      </c>
      <c r="E59" s="112">
        <v>45548</v>
      </c>
      <c r="F59" s="113">
        <v>160368</v>
      </c>
      <c r="G59" s="117">
        <f>SUM(F59)</f>
        <v>160368</v>
      </c>
      <c r="H59" s="102"/>
    </row>
    <row r="60" spans="1:8" s="35" customFormat="1" x14ac:dyDescent="0.25">
      <c r="A60" s="111" t="s">
        <v>222</v>
      </c>
      <c r="B60" s="104" t="s">
        <v>115</v>
      </c>
      <c r="C60" s="45" t="s">
        <v>186</v>
      </c>
      <c r="D60" s="112">
        <v>45499</v>
      </c>
      <c r="E60" s="112">
        <v>45530</v>
      </c>
      <c r="F60" s="113">
        <v>38704</v>
      </c>
      <c r="G60" s="132"/>
      <c r="H60" s="102">
        <v>0</v>
      </c>
    </row>
    <row r="61" spans="1:8" s="35" customFormat="1" x14ac:dyDescent="0.25">
      <c r="A61" s="120" t="s">
        <v>234</v>
      </c>
      <c r="B61" s="94" t="s">
        <v>115</v>
      </c>
      <c r="C61" s="95" t="s">
        <v>186</v>
      </c>
      <c r="D61" s="121">
        <v>45517</v>
      </c>
      <c r="E61" s="121">
        <v>45548</v>
      </c>
      <c r="F61" s="122">
        <v>29000.06</v>
      </c>
      <c r="G61" s="132"/>
      <c r="H61" s="102"/>
    </row>
    <row r="62" spans="1:8" s="35" customFormat="1" x14ac:dyDescent="0.25">
      <c r="A62" s="120" t="s">
        <v>72</v>
      </c>
      <c r="B62" s="31" t="s">
        <v>115</v>
      </c>
      <c r="C62" s="31" t="s">
        <v>2</v>
      </c>
      <c r="D62" s="121">
        <v>45525</v>
      </c>
      <c r="E62" s="121">
        <v>45556</v>
      </c>
      <c r="F62" s="122">
        <v>353799.4</v>
      </c>
      <c r="G62" s="132"/>
      <c r="H62" s="101"/>
    </row>
    <row r="63" spans="1:8" s="35" customFormat="1" x14ac:dyDescent="0.25">
      <c r="A63" s="120" t="s">
        <v>261</v>
      </c>
      <c r="B63" s="31" t="s">
        <v>115</v>
      </c>
      <c r="C63" s="31" t="s">
        <v>2</v>
      </c>
      <c r="D63" s="121">
        <v>45533</v>
      </c>
      <c r="E63" s="121">
        <v>45565</v>
      </c>
      <c r="F63" s="122">
        <v>15100.93</v>
      </c>
      <c r="G63" s="117">
        <f>SUM(F60:F63)</f>
        <v>436604.39</v>
      </c>
      <c r="H63" s="101"/>
    </row>
    <row r="64" spans="1:8" s="35" customFormat="1" x14ac:dyDescent="0.25">
      <c r="A64" s="120" t="s">
        <v>279</v>
      </c>
      <c r="B64" s="31" t="s">
        <v>18</v>
      </c>
      <c r="C64" s="31" t="s">
        <v>2</v>
      </c>
      <c r="D64" s="121">
        <v>45516</v>
      </c>
      <c r="E64" s="121">
        <v>45547</v>
      </c>
      <c r="F64" s="122">
        <v>82467.8</v>
      </c>
      <c r="G64" s="117">
        <f>SUM(F64)</f>
        <v>82467.8</v>
      </c>
      <c r="H64" s="101"/>
    </row>
    <row r="65" spans="1:8" s="35" customFormat="1" x14ac:dyDescent="0.25">
      <c r="A65" s="120" t="s">
        <v>217</v>
      </c>
      <c r="B65" s="31" t="s">
        <v>176</v>
      </c>
      <c r="C65" s="31" t="s">
        <v>14</v>
      </c>
      <c r="D65" s="121">
        <v>45503</v>
      </c>
      <c r="E65" s="121">
        <v>45534</v>
      </c>
      <c r="F65" s="122">
        <v>122436.7</v>
      </c>
      <c r="G65" s="117"/>
      <c r="H65" s="101"/>
    </row>
    <row r="66" spans="1:8" s="35" customFormat="1" x14ac:dyDescent="0.25">
      <c r="A66" s="120" t="s">
        <v>251</v>
      </c>
      <c r="B66" s="31" t="s">
        <v>176</v>
      </c>
      <c r="C66" s="31" t="s">
        <v>14</v>
      </c>
      <c r="D66" s="121">
        <v>45532</v>
      </c>
      <c r="E66" s="121">
        <v>45563</v>
      </c>
      <c r="F66" s="122">
        <v>9143</v>
      </c>
      <c r="G66" s="117">
        <f>SUM(F65:F66)</f>
        <v>131579.70000000001</v>
      </c>
      <c r="H66" s="101"/>
    </row>
    <row r="67" spans="1:8" s="35" customFormat="1" x14ac:dyDescent="0.25">
      <c r="A67" s="133"/>
      <c r="B67" s="94"/>
      <c r="C67" s="31"/>
      <c r="D67" s="134"/>
      <c r="E67" s="134"/>
      <c r="F67" s="135"/>
      <c r="G67" s="117"/>
      <c r="H67" s="101"/>
    </row>
    <row r="68" spans="1:8" s="35" customFormat="1" ht="15" customHeight="1" x14ac:dyDescent="0.25">
      <c r="A68" s="72"/>
      <c r="B68" s="73"/>
      <c r="C68" s="73"/>
      <c r="D68" s="73"/>
      <c r="E68" s="73"/>
      <c r="F68" s="124">
        <f>SUM(F5:F67)</f>
        <v>4511023.3199999994</v>
      </c>
      <c r="G68" s="125">
        <f>SUM(G5:G67)</f>
        <v>4511023.32</v>
      </c>
      <c r="H68" s="4"/>
    </row>
    <row r="69" spans="1:8" s="35" customFormat="1" ht="15" customHeight="1" x14ac:dyDescent="0.25">
      <c r="A69" s="72"/>
      <c r="B69" s="52"/>
      <c r="C69" s="52"/>
      <c r="D69" s="53"/>
      <c r="E69" s="53"/>
      <c r="F69" s="53"/>
      <c r="G69" s="96"/>
      <c r="H69" s="3"/>
    </row>
    <row r="70" spans="1:8" s="35" customFormat="1" ht="15" customHeight="1" x14ac:dyDescent="0.25">
      <c r="A70" s="3"/>
      <c r="B70" s="126"/>
      <c r="C70" s="52"/>
      <c r="D70" s="53"/>
      <c r="E70" s="148" t="s">
        <v>10</v>
      </c>
      <c r="F70" s="148"/>
      <c r="G70" s="99">
        <f>+G68</f>
        <v>4511023.32</v>
      </c>
      <c r="H70" s="3"/>
    </row>
    <row r="71" spans="1:8" s="35" customFormat="1" ht="15" customHeight="1" x14ac:dyDescent="0.35">
      <c r="A71" s="3"/>
      <c r="B71" s="126"/>
      <c r="C71" s="55"/>
      <c r="D71" s="56"/>
      <c r="E71" s="53" t="s">
        <v>16</v>
      </c>
      <c r="F71" s="53"/>
      <c r="G71" s="97">
        <v>29507.09</v>
      </c>
      <c r="H71" s="3"/>
    </row>
    <row r="72" spans="1:8" s="35" customFormat="1" ht="15" customHeight="1" x14ac:dyDescent="0.35">
      <c r="A72" s="3"/>
      <c r="B72" s="126"/>
      <c r="C72" s="55"/>
      <c r="D72" s="56"/>
      <c r="E72" s="53" t="s">
        <v>111</v>
      </c>
      <c r="F72" s="53"/>
      <c r="G72" s="61">
        <f>SUM(G70:G71)</f>
        <v>4540530.41</v>
      </c>
      <c r="H72" s="3"/>
    </row>
    <row r="73" spans="1:8" s="35" customFormat="1" ht="15" customHeight="1" x14ac:dyDescent="0.35">
      <c r="A73" s="3"/>
      <c r="B73" s="126"/>
      <c r="C73" s="55"/>
      <c r="D73" s="56"/>
      <c r="E73" s="53"/>
      <c r="F73" s="53"/>
      <c r="G73" s="97"/>
      <c r="H73" s="3"/>
    </row>
    <row r="74" spans="1:8" s="35" customFormat="1" ht="15" customHeight="1" x14ac:dyDescent="0.35">
      <c r="A74" s="126"/>
      <c r="B74" s="126"/>
      <c r="C74" s="55"/>
      <c r="D74" s="56"/>
      <c r="E74" s="53"/>
      <c r="F74" s="53"/>
      <c r="G74" s="127"/>
      <c r="H74" s="3"/>
    </row>
    <row r="75" spans="1:8" s="35" customFormat="1" ht="18" x14ac:dyDescent="0.4">
      <c r="C75" s="55"/>
      <c r="D75" s="60"/>
      <c r="E75" s="57"/>
      <c r="F75" s="53"/>
      <c r="G75" s="27"/>
      <c r="H75" s="6"/>
    </row>
    <row r="76" spans="1:8" s="35" customFormat="1" ht="18.75" x14ac:dyDescent="0.3">
      <c r="C76" s="145"/>
      <c r="D76" s="145"/>
      <c r="E76" s="145"/>
      <c r="F76" s="71"/>
      <c r="G76" s="2"/>
    </row>
    <row r="77" spans="1:8" s="35" customFormat="1" ht="18.75" x14ac:dyDescent="0.3">
      <c r="C77" s="146" t="s">
        <v>109</v>
      </c>
      <c r="D77" s="146"/>
      <c r="E77" s="146"/>
      <c r="F77" s="69"/>
      <c r="G77" s="2"/>
      <c r="H77" s="59"/>
    </row>
    <row r="78" spans="1:8" s="35" customFormat="1" ht="18.75" x14ac:dyDescent="0.3">
      <c r="A78"/>
      <c r="B78"/>
      <c r="C78" s="147" t="s">
        <v>110</v>
      </c>
      <c r="D78" s="147"/>
      <c r="E78" s="147"/>
      <c r="F78" s="70"/>
      <c r="G78" s="2"/>
    </row>
    <row r="79" spans="1:8" s="35" customFormat="1" ht="18.75" x14ac:dyDescent="0.3">
      <c r="A79"/>
      <c r="B79" s="144"/>
      <c r="C79" s="144"/>
      <c r="D79" s="144"/>
      <c r="E79" s="144"/>
      <c r="F79" s="144"/>
      <c r="G79" s="15"/>
    </row>
    <row r="80" spans="1:8" s="35" customFormat="1" x14ac:dyDescent="0.25">
      <c r="A80" s="2"/>
      <c r="B80"/>
      <c r="C80"/>
      <c r="D80" s="2"/>
      <c r="E80" s="2"/>
      <c r="F80" s="2"/>
      <c r="G80" s="2"/>
    </row>
    <row r="81" spans="1:7" s="35" customFormat="1" x14ac:dyDescent="0.25">
      <c r="A81" s="16"/>
      <c r="B81" s="137"/>
      <c r="C81" s="137"/>
      <c r="D81" s="13"/>
      <c r="E81" s="13"/>
      <c r="F81" s="2"/>
      <c r="G81" s="2"/>
    </row>
    <row r="82" spans="1:7" s="35" customFormat="1" x14ac:dyDescent="0.25">
      <c r="A82" s="2"/>
      <c r="B82" s="138"/>
      <c r="C82" s="138"/>
      <c r="D82" s="14"/>
      <c r="E82" s="14"/>
      <c r="F82" s="13"/>
      <c r="G82" s="2"/>
    </row>
    <row r="83" spans="1:7" s="35" customFormat="1" x14ac:dyDescent="0.25">
      <c r="A83" s="2"/>
      <c r="B83" s="2"/>
      <c r="C83" s="2"/>
      <c r="D83" s="2"/>
      <c r="E83" s="2"/>
      <c r="F83" s="2"/>
      <c r="G83" s="2"/>
    </row>
    <row r="84" spans="1:7" s="35" customFormat="1" ht="18.75" customHeight="1" x14ac:dyDescent="0.25">
      <c r="A84" s="2"/>
      <c r="B84" s="2"/>
      <c r="C84" s="2"/>
      <c r="D84" s="2"/>
      <c r="E84" s="2"/>
      <c r="F84" s="2"/>
      <c r="G84" s="2"/>
    </row>
    <row r="85" spans="1:7" s="35" customFormat="1" ht="18.75" customHeight="1" x14ac:dyDescent="0.3">
      <c r="A85" s="13"/>
      <c r="B85" s="16"/>
      <c r="C85" s="13"/>
      <c r="D85" s="13"/>
      <c r="E85" s="13"/>
      <c r="F85" s="24"/>
      <c r="G85" s="2"/>
    </row>
    <row r="86" spans="1:7" ht="18.75" customHeight="1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15"/>
      <c r="D87" s="21"/>
      <c r="E87" s="21"/>
      <c r="F87" s="2"/>
      <c r="G87" s="2"/>
    </row>
    <row r="88" spans="1:7" ht="18.75" x14ac:dyDescent="0.3">
      <c r="A88" s="16"/>
      <c r="B88" s="13"/>
      <c r="C88" s="20"/>
      <c r="D88" s="21"/>
      <c r="E88" s="21"/>
      <c r="F88" s="25"/>
      <c r="G88" s="2"/>
    </row>
    <row r="89" spans="1:7" x14ac:dyDescent="0.25">
      <c r="A89" s="6"/>
      <c r="B89" s="6"/>
      <c r="C89" s="15"/>
      <c r="D89" s="21"/>
      <c r="E89" s="21"/>
      <c r="F89" s="2"/>
      <c r="G89" s="2"/>
    </row>
    <row r="90" spans="1:7" x14ac:dyDescent="0.25">
      <c r="A90" s="6"/>
      <c r="B90" s="6"/>
      <c r="C90" s="15"/>
      <c r="D90" s="22"/>
      <c r="E90" s="22"/>
      <c r="F90" s="2"/>
      <c r="G90" s="2"/>
    </row>
    <row r="91" spans="1:7" x14ac:dyDescent="0.25">
      <c r="A91" s="6"/>
      <c r="B91" s="6"/>
      <c r="C91" s="15"/>
      <c r="D91" s="21"/>
      <c r="E91" s="21"/>
      <c r="F91" s="2"/>
      <c r="G91" s="13"/>
    </row>
    <row r="92" spans="1:7" x14ac:dyDescent="0.25">
      <c r="A92" s="6"/>
      <c r="B92" s="6"/>
      <c r="C92" s="15"/>
      <c r="D92" s="22"/>
      <c r="E92" s="22"/>
      <c r="F92" s="2"/>
      <c r="G92" s="13"/>
    </row>
    <row r="93" spans="1:7" x14ac:dyDescent="0.25">
      <c r="A93" s="6"/>
      <c r="B93" s="6"/>
      <c r="C93" s="15"/>
      <c r="D93" s="21"/>
      <c r="E93" s="21"/>
      <c r="F93" s="2"/>
      <c r="G93" s="2"/>
    </row>
    <row r="94" spans="1:7" x14ac:dyDescent="0.25">
      <c r="A94" s="16"/>
      <c r="B94" s="16"/>
      <c r="C94" s="13"/>
      <c r="D94" s="23"/>
      <c r="E94" s="23"/>
      <c r="F94" s="20"/>
      <c r="G94" s="2"/>
    </row>
    <row r="95" spans="1:7" ht="18.75" x14ac:dyDescent="0.3">
      <c r="A95" s="2"/>
      <c r="B95" s="16"/>
      <c r="C95" s="13"/>
      <c r="D95" s="14"/>
      <c r="E95" s="14"/>
      <c r="F95" s="19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13"/>
      <c r="E97" s="13"/>
      <c r="F97" s="13"/>
      <c r="G97" s="2"/>
    </row>
    <row r="98" spans="1:7" x14ac:dyDescent="0.25">
      <c r="A98" s="16"/>
      <c r="B98" s="13"/>
      <c r="C98" s="13"/>
      <c r="D98" s="2"/>
      <c r="E98" s="2"/>
      <c r="F98" s="2"/>
      <c r="G98" s="2"/>
    </row>
    <row r="99" spans="1:7" x14ac:dyDescent="0.25">
      <c r="A99" s="16"/>
      <c r="B99" s="13"/>
      <c r="C99" s="13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ht="18.75" x14ac:dyDescent="0.3">
      <c r="A101" s="17"/>
      <c r="B101" s="2"/>
      <c r="C101" s="2"/>
      <c r="D101" s="2"/>
      <c r="E101" s="2"/>
      <c r="F101" s="2"/>
      <c r="G101" s="2"/>
    </row>
    <row r="102" spans="1:7" ht="18.75" x14ac:dyDescent="0.3">
      <c r="A102" s="18"/>
      <c r="B102" s="17"/>
      <c r="C102" s="17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</row>
    <row r="108" spans="1:7" x14ac:dyDescent="0.25">
      <c r="A108" s="2"/>
      <c r="B108" s="2"/>
      <c r="C108" s="2"/>
      <c r="D108" s="2"/>
      <c r="E108" s="2"/>
      <c r="F108" s="2"/>
    </row>
    <row r="109" spans="1:7" x14ac:dyDescent="0.25">
      <c r="A109" s="2"/>
      <c r="B109" s="2"/>
      <c r="C109" s="2"/>
      <c r="D109" s="2"/>
      <c r="E109" s="2"/>
      <c r="F109" s="2"/>
    </row>
    <row r="110" spans="1:7" x14ac:dyDescent="0.25">
      <c r="A110" s="2"/>
      <c r="B110" s="2"/>
      <c r="C110" s="2"/>
      <c r="D110" s="2"/>
      <c r="E110" s="2"/>
      <c r="F110" s="2"/>
    </row>
    <row r="111" spans="1:7" x14ac:dyDescent="0.25">
      <c r="A111" s="2"/>
      <c r="B111" s="2"/>
      <c r="C111" s="2"/>
      <c r="D111" s="2"/>
      <c r="E111" s="2"/>
      <c r="F111" s="2"/>
    </row>
    <row r="112" spans="1:7" x14ac:dyDescent="0.25">
      <c r="A112" s="2"/>
      <c r="B112" s="2"/>
      <c r="C112" s="2"/>
      <c r="D112" s="2"/>
      <c r="E112" s="2"/>
      <c r="F112" s="2"/>
    </row>
    <row r="113" spans="1:1" x14ac:dyDescent="0.25">
      <c r="A113" s="2"/>
    </row>
  </sheetData>
  <sortState xmlns:xlrd2="http://schemas.microsoft.com/office/spreadsheetml/2017/richdata2" ref="A5:H67">
    <sortCondition ref="B5:B67"/>
    <sortCondition ref="D5:D67"/>
  </sortState>
  <mergeCells count="10">
    <mergeCell ref="B82:C82"/>
    <mergeCell ref="E70:F70"/>
    <mergeCell ref="C76:E76"/>
    <mergeCell ref="C77:E77"/>
    <mergeCell ref="C78:E78"/>
    <mergeCell ref="A1:G1"/>
    <mergeCell ref="A2:G2"/>
    <mergeCell ref="A3:G3"/>
    <mergeCell ref="B79:F79"/>
    <mergeCell ref="B81:C81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5076-20B6-4C2E-A889-AE86D027388C}">
  <dimension ref="A1:H103"/>
  <sheetViews>
    <sheetView tabSelected="1" zoomScale="86" zoomScaleNormal="86" workbookViewId="0">
      <selection activeCell="J56" sqref="J56"/>
    </sheetView>
  </sheetViews>
  <sheetFormatPr baseColWidth="10" defaultRowHeight="15" x14ac:dyDescent="0.25"/>
  <cols>
    <col min="1" max="1" width="13.28515625" customWidth="1"/>
    <col min="2" max="2" width="18.5703125" customWidth="1"/>
    <col min="3" max="3" width="11.7109375" customWidth="1"/>
    <col min="4" max="4" width="10" customWidth="1"/>
    <col min="5" max="5" width="8.5703125" customWidth="1"/>
    <col min="6" max="6" width="13" customWidth="1"/>
    <col min="7" max="7" width="12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358</v>
      </c>
      <c r="B3" s="139"/>
      <c r="C3" s="139"/>
      <c r="D3" s="139"/>
      <c r="E3" s="139"/>
      <c r="F3" s="139"/>
      <c r="G3" s="139"/>
    </row>
    <row r="4" spans="1:8" ht="33.75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x14ac:dyDescent="0.25">
      <c r="A5" s="108" t="s">
        <v>355</v>
      </c>
      <c r="B5" s="108" t="s">
        <v>243</v>
      </c>
      <c r="C5" s="108" t="s">
        <v>14</v>
      </c>
      <c r="D5" s="109">
        <v>45557</v>
      </c>
      <c r="E5" s="109">
        <v>45587</v>
      </c>
      <c r="F5" s="110">
        <v>73595</v>
      </c>
      <c r="G5" s="110"/>
      <c r="H5" s="107"/>
    </row>
    <row r="6" spans="1:8" x14ac:dyDescent="0.25">
      <c r="A6" s="108" t="s">
        <v>344</v>
      </c>
      <c r="B6" s="108" t="s">
        <v>243</v>
      </c>
      <c r="C6" s="108" t="s">
        <v>14</v>
      </c>
      <c r="D6" s="109">
        <v>45594</v>
      </c>
      <c r="E6" s="109">
        <v>45625</v>
      </c>
      <c r="F6" s="110">
        <v>65885</v>
      </c>
      <c r="G6" s="110">
        <f>SUM(F5:F6)</f>
        <v>139480</v>
      </c>
      <c r="H6" s="107"/>
    </row>
    <row r="7" spans="1:8" x14ac:dyDescent="0.25">
      <c r="A7" s="108" t="s">
        <v>332</v>
      </c>
      <c r="B7" s="108" t="s">
        <v>56</v>
      </c>
      <c r="C7" s="108" t="s">
        <v>57</v>
      </c>
      <c r="D7" s="109">
        <v>45594</v>
      </c>
      <c r="E7" s="109">
        <v>45625</v>
      </c>
      <c r="F7" s="110">
        <v>490</v>
      </c>
      <c r="G7" s="110">
        <f>SUM(F7)</f>
        <v>490</v>
      </c>
      <c r="H7" s="107"/>
    </row>
    <row r="8" spans="1:8" x14ac:dyDescent="0.25">
      <c r="A8" s="108" t="s">
        <v>316</v>
      </c>
      <c r="B8" s="108" t="s">
        <v>15</v>
      </c>
      <c r="C8" s="129" t="s">
        <v>14</v>
      </c>
      <c r="D8" s="109">
        <v>45565</v>
      </c>
      <c r="E8" s="109">
        <v>45595</v>
      </c>
      <c r="F8" s="110">
        <v>26455</v>
      </c>
      <c r="G8" s="110"/>
      <c r="H8" s="107"/>
    </row>
    <row r="9" spans="1:8" x14ac:dyDescent="0.25">
      <c r="A9" s="108" t="s">
        <v>317</v>
      </c>
      <c r="B9" s="108" t="s">
        <v>15</v>
      </c>
      <c r="C9" s="129" t="s">
        <v>14</v>
      </c>
      <c r="D9" s="109">
        <v>45573</v>
      </c>
      <c r="E9" s="109">
        <v>45604</v>
      </c>
      <c r="F9" s="110">
        <v>20300</v>
      </c>
      <c r="G9" s="110"/>
      <c r="H9" s="107"/>
    </row>
    <row r="10" spans="1:8" s="35" customFormat="1" x14ac:dyDescent="0.25">
      <c r="A10" s="108" t="s">
        <v>342</v>
      </c>
      <c r="B10" s="108" t="s">
        <v>15</v>
      </c>
      <c r="C10" s="129" t="s">
        <v>14</v>
      </c>
      <c r="D10" s="109">
        <v>45590</v>
      </c>
      <c r="E10" s="109">
        <v>45621</v>
      </c>
      <c r="F10" s="110">
        <v>90750</v>
      </c>
      <c r="G10" s="110"/>
      <c r="H10" s="107"/>
    </row>
    <row r="11" spans="1:8" s="35" customFormat="1" x14ac:dyDescent="0.25">
      <c r="A11" s="108" t="s">
        <v>341</v>
      </c>
      <c r="B11" s="108" t="s">
        <v>15</v>
      </c>
      <c r="C11" s="129" t="s">
        <v>14</v>
      </c>
      <c r="D11" s="109">
        <v>45593</v>
      </c>
      <c r="E11" s="109">
        <v>45614</v>
      </c>
      <c r="F11" s="110">
        <v>101300</v>
      </c>
      <c r="G11" s="110"/>
      <c r="H11" s="107"/>
    </row>
    <row r="12" spans="1:8" s="35" customFormat="1" x14ac:dyDescent="0.25">
      <c r="A12" s="108" t="s">
        <v>340</v>
      </c>
      <c r="B12" s="108" t="s">
        <v>15</v>
      </c>
      <c r="C12" s="129" t="s">
        <v>14</v>
      </c>
      <c r="D12" s="109">
        <v>45595</v>
      </c>
      <c r="E12" s="109">
        <v>45626</v>
      </c>
      <c r="F12" s="110">
        <v>74605</v>
      </c>
      <c r="G12" s="110"/>
      <c r="H12" s="107"/>
    </row>
    <row r="13" spans="1:8" s="35" customFormat="1" x14ac:dyDescent="0.25">
      <c r="A13" s="108" t="s">
        <v>339</v>
      </c>
      <c r="B13" s="108" t="s">
        <v>15</v>
      </c>
      <c r="C13" s="129" t="s">
        <v>14</v>
      </c>
      <c r="D13" s="109">
        <v>45595</v>
      </c>
      <c r="E13" s="109">
        <v>45626</v>
      </c>
      <c r="F13" s="110">
        <v>69020</v>
      </c>
      <c r="G13" s="110"/>
      <c r="H13" s="107"/>
    </row>
    <row r="14" spans="1:8" s="35" customFormat="1" x14ac:dyDescent="0.25">
      <c r="A14" s="108" t="s">
        <v>338</v>
      </c>
      <c r="B14" s="108" t="s">
        <v>15</v>
      </c>
      <c r="C14" s="108" t="s">
        <v>14</v>
      </c>
      <c r="D14" s="109">
        <v>45595</v>
      </c>
      <c r="E14" s="109">
        <v>45626</v>
      </c>
      <c r="F14" s="110">
        <v>127600</v>
      </c>
      <c r="G14" s="110">
        <f>SUM(F8:F14)</f>
        <v>510030</v>
      </c>
      <c r="H14" s="107"/>
    </row>
    <row r="15" spans="1:8" s="35" customFormat="1" x14ac:dyDescent="0.25">
      <c r="A15" s="111" t="s">
        <v>330</v>
      </c>
      <c r="B15" s="104" t="s">
        <v>188</v>
      </c>
      <c r="C15" s="104" t="s">
        <v>331</v>
      </c>
      <c r="D15" s="112">
        <v>45590</v>
      </c>
      <c r="E15" s="112">
        <v>45621</v>
      </c>
      <c r="F15" s="113">
        <v>13000</v>
      </c>
      <c r="G15" s="114">
        <f>SUM(F15)</f>
        <v>13000</v>
      </c>
      <c r="H15" s="101"/>
    </row>
    <row r="16" spans="1:8" s="35" customFormat="1" x14ac:dyDescent="0.25">
      <c r="A16" s="111" t="s">
        <v>302</v>
      </c>
      <c r="B16" s="104" t="s">
        <v>303</v>
      </c>
      <c r="C16" s="104" t="s">
        <v>2</v>
      </c>
      <c r="D16" s="112">
        <v>45560</v>
      </c>
      <c r="E16" s="112">
        <v>45590</v>
      </c>
      <c r="F16" s="113">
        <v>6266.56</v>
      </c>
      <c r="G16" s="114">
        <f>+F16</f>
        <v>6266.56</v>
      </c>
      <c r="H16" s="101"/>
    </row>
    <row r="17" spans="1:8" s="35" customFormat="1" x14ac:dyDescent="0.25">
      <c r="A17" s="111" t="s">
        <v>333</v>
      </c>
      <c r="B17" s="104" t="s">
        <v>334</v>
      </c>
      <c r="C17" s="104" t="s">
        <v>335</v>
      </c>
      <c r="D17" s="112">
        <v>45593</v>
      </c>
      <c r="E17" s="112">
        <v>45624</v>
      </c>
      <c r="F17" s="113">
        <v>316500</v>
      </c>
      <c r="G17" s="114"/>
      <c r="H17" s="101"/>
    </row>
    <row r="18" spans="1:8" s="35" customFormat="1" x14ac:dyDescent="0.25">
      <c r="A18" s="111" t="s">
        <v>336</v>
      </c>
      <c r="B18" s="104" t="s">
        <v>334</v>
      </c>
      <c r="C18" s="104" t="s">
        <v>335</v>
      </c>
      <c r="D18" s="112">
        <v>45595</v>
      </c>
      <c r="E18" s="112">
        <v>45626</v>
      </c>
      <c r="F18" s="113">
        <v>330700</v>
      </c>
      <c r="G18" s="114">
        <f>SUM(F17:F18)</f>
        <v>647200</v>
      </c>
      <c r="H18" s="101"/>
    </row>
    <row r="19" spans="1:8" s="35" customFormat="1" x14ac:dyDescent="0.25">
      <c r="A19" s="111" t="s">
        <v>349</v>
      </c>
      <c r="B19" s="104" t="s">
        <v>144</v>
      </c>
      <c r="C19" s="104" t="s">
        <v>145</v>
      </c>
      <c r="D19" s="112">
        <v>45588</v>
      </c>
      <c r="E19" s="112">
        <v>45619</v>
      </c>
      <c r="F19" s="113">
        <v>18199.96</v>
      </c>
      <c r="G19" s="114"/>
      <c r="H19" s="101"/>
    </row>
    <row r="20" spans="1:8" s="35" customFormat="1" x14ac:dyDescent="0.25">
      <c r="A20" s="111" t="s">
        <v>348</v>
      </c>
      <c r="B20" s="104" t="s">
        <v>144</v>
      </c>
      <c r="C20" s="104" t="s">
        <v>145</v>
      </c>
      <c r="D20" s="112">
        <v>45588</v>
      </c>
      <c r="E20" s="112">
        <v>45619</v>
      </c>
      <c r="F20" s="113">
        <v>14699.95</v>
      </c>
      <c r="G20" s="114"/>
      <c r="H20" s="101"/>
    </row>
    <row r="21" spans="1:8" s="35" customFormat="1" x14ac:dyDescent="0.25">
      <c r="A21" s="111" t="s">
        <v>360</v>
      </c>
      <c r="B21" s="104" t="s">
        <v>144</v>
      </c>
      <c r="C21" s="104" t="s">
        <v>145</v>
      </c>
      <c r="D21" s="112">
        <v>45593</v>
      </c>
      <c r="E21" s="112">
        <v>45624</v>
      </c>
      <c r="F21" s="113">
        <v>15149.94</v>
      </c>
      <c r="G21" s="114"/>
      <c r="H21" s="101"/>
    </row>
    <row r="22" spans="1:8" s="35" customFormat="1" x14ac:dyDescent="0.25">
      <c r="A22" s="111" t="s">
        <v>346</v>
      </c>
      <c r="B22" s="104" t="s">
        <v>144</v>
      </c>
      <c r="C22" s="104" t="s">
        <v>145</v>
      </c>
      <c r="D22" s="112">
        <v>45593</v>
      </c>
      <c r="E22" s="112">
        <v>45624</v>
      </c>
      <c r="F22" s="113">
        <v>15159.95</v>
      </c>
      <c r="G22" s="114"/>
      <c r="H22" s="101"/>
    </row>
    <row r="23" spans="1:8" s="35" customFormat="1" x14ac:dyDescent="0.25">
      <c r="A23" s="111" t="s">
        <v>359</v>
      </c>
      <c r="B23" s="104" t="s">
        <v>144</v>
      </c>
      <c r="C23" s="104" t="s">
        <v>145</v>
      </c>
      <c r="D23" s="112">
        <v>45594</v>
      </c>
      <c r="E23" s="112">
        <v>45625</v>
      </c>
      <c r="F23" s="113">
        <v>60799.91</v>
      </c>
      <c r="G23" s="114"/>
      <c r="H23" s="101"/>
    </row>
    <row r="24" spans="1:8" s="35" customFormat="1" x14ac:dyDescent="0.25">
      <c r="A24" s="111" t="s">
        <v>361</v>
      </c>
      <c r="B24" s="104" t="s">
        <v>144</v>
      </c>
      <c r="C24" s="104" t="s">
        <v>145</v>
      </c>
      <c r="D24" s="112">
        <v>45595</v>
      </c>
      <c r="E24" s="112">
        <v>45626</v>
      </c>
      <c r="F24" s="113">
        <v>49299.79</v>
      </c>
      <c r="G24" s="114"/>
      <c r="H24" s="101"/>
    </row>
    <row r="25" spans="1:8" s="35" customFormat="1" x14ac:dyDescent="0.25">
      <c r="A25" s="111" t="s">
        <v>347</v>
      </c>
      <c r="B25" s="104" t="s">
        <v>144</v>
      </c>
      <c r="C25" s="104" t="s">
        <v>145</v>
      </c>
      <c r="D25" s="112">
        <v>45595</v>
      </c>
      <c r="E25" s="112">
        <v>45626</v>
      </c>
      <c r="F25" s="113">
        <v>22849.98</v>
      </c>
      <c r="G25" s="114">
        <f>SUM(F19:F25)</f>
        <v>196159.48</v>
      </c>
      <c r="H25" s="101"/>
    </row>
    <row r="26" spans="1:8" s="35" customFormat="1" x14ac:dyDescent="0.25">
      <c r="A26" s="111" t="s">
        <v>306</v>
      </c>
      <c r="B26" s="104" t="s">
        <v>13</v>
      </c>
      <c r="C26" s="104" t="s">
        <v>2</v>
      </c>
      <c r="D26" s="112">
        <v>45568</v>
      </c>
      <c r="E26" s="112">
        <v>45599</v>
      </c>
      <c r="F26" s="113">
        <v>14868</v>
      </c>
      <c r="G26" s="114"/>
      <c r="H26" s="101"/>
    </row>
    <row r="27" spans="1:8" s="35" customFormat="1" x14ac:dyDescent="0.25">
      <c r="A27" s="111" t="s">
        <v>323</v>
      </c>
      <c r="B27" s="104" t="s">
        <v>13</v>
      </c>
      <c r="C27" s="104" t="s">
        <v>2</v>
      </c>
      <c r="D27" s="112">
        <v>45579</v>
      </c>
      <c r="E27" s="112">
        <v>45610</v>
      </c>
      <c r="F27" s="113">
        <v>145234.4</v>
      </c>
      <c r="G27" s="114"/>
      <c r="H27" s="101"/>
    </row>
    <row r="28" spans="1:8" s="35" customFormat="1" x14ac:dyDescent="0.25">
      <c r="A28" s="111" t="s">
        <v>320</v>
      </c>
      <c r="B28" s="104" t="s">
        <v>13</v>
      </c>
      <c r="C28" s="104" t="s">
        <v>2</v>
      </c>
      <c r="D28" s="112">
        <v>45594</v>
      </c>
      <c r="E28" s="112">
        <v>45625</v>
      </c>
      <c r="F28" s="113">
        <v>18054</v>
      </c>
      <c r="G28" s="114">
        <f>SUM(F26:F28)</f>
        <v>178156.4</v>
      </c>
      <c r="H28" s="101"/>
    </row>
    <row r="29" spans="1:8" s="35" customFormat="1" x14ac:dyDescent="0.25">
      <c r="A29" s="111" t="s">
        <v>43</v>
      </c>
      <c r="B29" s="104" t="s">
        <v>265</v>
      </c>
      <c r="C29" s="104" t="s">
        <v>14</v>
      </c>
      <c r="D29" s="112">
        <v>45587</v>
      </c>
      <c r="E29" s="112">
        <v>45618</v>
      </c>
      <c r="F29" s="113">
        <v>62400</v>
      </c>
      <c r="G29" s="114"/>
      <c r="H29" s="101"/>
    </row>
    <row r="30" spans="1:8" s="35" customFormat="1" x14ac:dyDescent="0.25">
      <c r="A30" s="111" t="s">
        <v>337</v>
      </c>
      <c r="B30" s="104" t="s">
        <v>265</v>
      </c>
      <c r="C30" s="104" t="s">
        <v>14</v>
      </c>
      <c r="D30" s="112">
        <v>45594</v>
      </c>
      <c r="E30" s="112">
        <v>45625</v>
      </c>
      <c r="F30" s="113">
        <v>53625</v>
      </c>
      <c r="G30" s="114">
        <f>SUM(F29:F30)</f>
        <v>116025</v>
      </c>
      <c r="H30" s="101"/>
    </row>
    <row r="31" spans="1:8" s="35" customFormat="1" x14ac:dyDescent="0.25">
      <c r="A31" s="111" t="s">
        <v>305</v>
      </c>
      <c r="B31" s="104" t="s">
        <v>11</v>
      </c>
      <c r="C31" s="104" t="s">
        <v>12</v>
      </c>
      <c r="D31" s="112">
        <v>45572</v>
      </c>
      <c r="E31" s="112">
        <v>45603</v>
      </c>
      <c r="F31" s="113">
        <v>15120</v>
      </c>
      <c r="G31" s="130"/>
      <c r="H31" s="101"/>
    </row>
    <row r="32" spans="1:8" s="35" customFormat="1" x14ac:dyDescent="0.25">
      <c r="A32" s="111" t="s">
        <v>354</v>
      </c>
      <c r="B32" s="104" t="s">
        <v>11</v>
      </c>
      <c r="C32" s="104" t="s">
        <v>12</v>
      </c>
      <c r="D32" s="112">
        <v>45586</v>
      </c>
      <c r="E32" s="112">
        <v>45617</v>
      </c>
      <c r="F32" s="113">
        <v>7308</v>
      </c>
      <c r="G32" s="114"/>
      <c r="H32" s="101"/>
    </row>
    <row r="33" spans="1:8" s="35" customFormat="1" x14ac:dyDescent="0.25">
      <c r="A33" s="111" t="s">
        <v>345</v>
      </c>
      <c r="B33" s="104" t="s">
        <v>11</v>
      </c>
      <c r="C33" s="104" t="s">
        <v>12</v>
      </c>
      <c r="D33" s="112">
        <v>45593</v>
      </c>
      <c r="E33" s="112">
        <v>45624</v>
      </c>
      <c r="F33" s="113">
        <v>6615</v>
      </c>
      <c r="G33" s="130">
        <f>SUM(F31:F33)</f>
        <v>29043</v>
      </c>
      <c r="H33" s="101"/>
    </row>
    <row r="34" spans="1:8" s="35" customFormat="1" x14ac:dyDescent="0.25">
      <c r="A34" s="111" t="s">
        <v>299</v>
      </c>
      <c r="B34" s="104" t="s">
        <v>300</v>
      </c>
      <c r="C34" s="104" t="s">
        <v>301</v>
      </c>
      <c r="D34" s="112">
        <v>45562</v>
      </c>
      <c r="E34" s="112">
        <v>45592</v>
      </c>
      <c r="F34" s="113">
        <v>36410.660000000003</v>
      </c>
      <c r="G34" s="114">
        <f>SUM(F34)</f>
        <v>36410.660000000003</v>
      </c>
      <c r="H34" s="101"/>
    </row>
    <row r="35" spans="1:8" s="35" customFormat="1" x14ac:dyDescent="0.25">
      <c r="A35" s="111" t="s">
        <v>351</v>
      </c>
      <c r="B35" s="104" t="s">
        <v>352</v>
      </c>
      <c r="C35" s="104" t="s">
        <v>2</v>
      </c>
      <c r="D35" s="112">
        <v>45586</v>
      </c>
      <c r="E35" s="112">
        <v>45617</v>
      </c>
      <c r="F35" s="113">
        <v>258201.7</v>
      </c>
      <c r="G35" s="114">
        <f>SUM(F35)</f>
        <v>258201.7</v>
      </c>
      <c r="H35" s="101"/>
    </row>
    <row r="36" spans="1:8" s="35" customFormat="1" x14ac:dyDescent="0.25">
      <c r="A36" s="111" t="s">
        <v>314</v>
      </c>
      <c r="B36" s="104" t="s">
        <v>315</v>
      </c>
      <c r="C36" s="104" t="s">
        <v>2</v>
      </c>
      <c r="D36" s="112">
        <v>45562</v>
      </c>
      <c r="E36" s="112">
        <v>45592</v>
      </c>
      <c r="F36" s="113">
        <v>68817.02</v>
      </c>
      <c r="G36" s="114">
        <f>SUM(F36)</f>
        <v>68817.02</v>
      </c>
      <c r="H36" s="101"/>
    </row>
    <row r="37" spans="1:8" s="35" customFormat="1" x14ac:dyDescent="0.25">
      <c r="A37" s="111" t="s">
        <v>309</v>
      </c>
      <c r="B37" s="104" t="s">
        <v>310</v>
      </c>
      <c r="C37" s="104" t="s">
        <v>2</v>
      </c>
      <c r="D37" s="112">
        <v>45567</v>
      </c>
      <c r="E37" s="112">
        <v>45598</v>
      </c>
      <c r="F37" s="113">
        <v>37488.15</v>
      </c>
      <c r="G37" s="114"/>
      <c r="H37" s="101"/>
    </row>
    <row r="38" spans="1:8" s="35" customFormat="1" x14ac:dyDescent="0.25">
      <c r="A38" s="111" t="s">
        <v>307</v>
      </c>
      <c r="B38" s="104" t="s">
        <v>308</v>
      </c>
      <c r="C38" s="104" t="s">
        <v>2</v>
      </c>
      <c r="D38" s="112">
        <v>45581</v>
      </c>
      <c r="E38" s="112">
        <v>45612</v>
      </c>
      <c r="F38" s="113">
        <v>36463.5</v>
      </c>
      <c r="G38" s="114"/>
      <c r="H38" s="101"/>
    </row>
    <row r="39" spans="1:8" s="35" customFormat="1" x14ac:dyDescent="0.25">
      <c r="A39" s="111" t="s">
        <v>353</v>
      </c>
      <c r="B39" s="104" t="s">
        <v>310</v>
      </c>
      <c r="C39" s="104" t="s">
        <v>2</v>
      </c>
      <c r="D39" s="112">
        <v>45596</v>
      </c>
      <c r="E39" s="112">
        <v>45626</v>
      </c>
      <c r="F39" s="113">
        <v>52810.65</v>
      </c>
      <c r="G39" s="114">
        <f>SUM(F37:F39)</f>
        <v>126762.29999999999</v>
      </c>
      <c r="H39" s="101"/>
    </row>
    <row r="40" spans="1:8" s="35" customFormat="1" x14ac:dyDescent="0.25">
      <c r="A40" s="111" t="s">
        <v>321</v>
      </c>
      <c r="B40" s="104" t="s">
        <v>206</v>
      </c>
      <c r="C40" s="104" t="s">
        <v>2</v>
      </c>
      <c r="D40" s="112">
        <v>45581</v>
      </c>
      <c r="E40" s="112">
        <v>45612</v>
      </c>
      <c r="F40" s="113">
        <v>18199.38</v>
      </c>
      <c r="G40" s="114">
        <f>SUM(F40)</f>
        <v>18199.38</v>
      </c>
      <c r="H40" s="101"/>
    </row>
    <row r="41" spans="1:8" s="35" customFormat="1" x14ac:dyDescent="0.25">
      <c r="A41" s="111" t="s">
        <v>326</v>
      </c>
      <c r="B41" s="104" t="s">
        <v>327</v>
      </c>
      <c r="C41" s="104" t="s">
        <v>2</v>
      </c>
      <c r="D41" s="112">
        <v>45574</v>
      </c>
      <c r="E41" s="112">
        <v>45605</v>
      </c>
      <c r="F41" s="113">
        <v>41506.5</v>
      </c>
      <c r="G41" s="114">
        <f>SUM(F41)</f>
        <v>41506.5</v>
      </c>
      <c r="H41" s="101"/>
    </row>
    <row r="42" spans="1:8" s="35" customFormat="1" x14ac:dyDescent="0.25">
      <c r="A42" s="111" t="s">
        <v>312</v>
      </c>
      <c r="B42" s="115" t="s">
        <v>313</v>
      </c>
      <c r="C42" s="116" t="s">
        <v>2</v>
      </c>
      <c r="D42" s="112">
        <v>45561</v>
      </c>
      <c r="E42" s="112">
        <v>45591</v>
      </c>
      <c r="F42" s="113">
        <v>10950.4</v>
      </c>
      <c r="G42" s="132">
        <f>SUM(F42)</f>
        <v>10950.4</v>
      </c>
      <c r="H42" s="102"/>
    </row>
    <row r="43" spans="1:8" s="35" customFormat="1" x14ac:dyDescent="0.25">
      <c r="A43" s="108" t="s">
        <v>297</v>
      </c>
      <c r="B43" s="115" t="s">
        <v>202</v>
      </c>
      <c r="C43" s="104" t="s">
        <v>2</v>
      </c>
      <c r="D43" s="118">
        <v>45538</v>
      </c>
      <c r="E43" s="118">
        <v>45568</v>
      </c>
      <c r="F43" s="119">
        <v>96959.94</v>
      </c>
      <c r="G43" s="117"/>
      <c r="H43" s="101"/>
    </row>
    <row r="44" spans="1:8" s="35" customFormat="1" x14ac:dyDescent="0.25">
      <c r="A44" s="108" t="s">
        <v>298</v>
      </c>
      <c r="B44" s="115" t="s">
        <v>202</v>
      </c>
      <c r="C44" s="104" t="s">
        <v>2</v>
      </c>
      <c r="D44" s="118">
        <v>45554</v>
      </c>
      <c r="E44" s="118">
        <v>45584</v>
      </c>
      <c r="F44" s="119">
        <v>44171.98</v>
      </c>
      <c r="G44" s="117">
        <f>SUM(F43:F44)</f>
        <v>141131.92000000001</v>
      </c>
      <c r="H44" s="101"/>
    </row>
    <row r="45" spans="1:8" s="35" customFormat="1" x14ac:dyDescent="0.25">
      <c r="A45" s="111" t="s">
        <v>343</v>
      </c>
      <c r="B45" s="115" t="s">
        <v>273</v>
      </c>
      <c r="C45" s="116" t="s">
        <v>14</v>
      </c>
      <c r="D45" s="112">
        <v>45594</v>
      </c>
      <c r="E45" s="112">
        <v>45625</v>
      </c>
      <c r="F45" s="113">
        <v>55625.2</v>
      </c>
      <c r="G45" s="132"/>
      <c r="H45" s="102"/>
    </row>
    <row r="46" spans="1:8" s="35" customFormat="1" x14ac:dyDescent="0.25">
      <c r="A46" s="111" t="s">
        <v>34</v>
      </c>
      <c r="B46" s="115" t="s">
        <v>273</v>
      </c>
      <c r="C46" s="116" t="s">
        <v>14</v>
      </c>
      <c r="D46" s="112">
        <v>45594</v>
      </c>
      <c r="E46" s="112">
        <v>45625</v>
      </c>
      <c r="F46" s="113">
        <v>14100</v>
      </c>
      <c r="G46" s="132">
        <f>SUM(F45:F46)</f>
        <v>69725.2</v>
      </c>
      <c r="H46" s="102"/>
    </row>
    <row r="47" spans="1:8" s="35" customFormat="1" x14ac:dyDescent="0.25">
      <c r="A47" s="111" t="s">
        <v>356</v>
      </c>
      <c r="B47" s="115" t="s">
        <v>357</v>
      </c>
      <c r="C47" s="116" t="s">
        <v>2</v>
      </c>
      <c r="D47" s="112">
        <v>45590</v>
      </c>
      <c r="E47" s="112">
        <v>45621</v>
      </c>
      <c r="F47" s="113">
        <v>94925.46</v>
      </c>
      <c r="G47" s="132">
        <f>SUM(F47)</f>
        <v>94925.46</v>
      </c>
      <c r="H47" s="102"/>
    </row>
    <row r="48" spans="1:8" s="35" customFormat="1" x14ac:dyDescent="0.25">
      <c r="A48" s="120" t="s">
        <v>67</v>
      </c>
      <c r="B48" s="31" t="s">
        <v>311</v>
      </c>
      <c r="C48" s="31" t="s">
        <v>2</v>
      </c>
      <c r="D48" s="121">
        <v>45561</v>
      </c>
      <c r="E48" s="121">
        <v>45591</v>
      </c>
      <c r="F48" s="122">
        <v>9440</v>
      </c>
      <c r="G48" s="132">
        <f>SUM(F48)</f>
        <v>9440</v>
      </c>
      <c r="H48" s="101"/>
    </row>
    <row r="49" spans="1:8" s="35" customFormat="1" x14ac:dyDescent="0.25">
      <c r="A49" s="120" t="s">
        <v>318</v>
      </c>
      <c r="B49" s="94" t="s">
        <v>350</v>
      </c>
      <c r="C49" s="95" t="s">
        <v>277</v>
      </c>
      <c r="D49" s="121">
        <v>45571</v>
      </c>
      <c r="E49" s="121">
        <v>45602</v>
      </c>
      <c r="F49" s="122">
        <v>152904</v>
      </c>
      <c r="G49" s="132">
        <f>SUM(F49)</f>
        <v>152904</v>
      </c>
      <c r="H49" s="102"/>
    </row>
    <row r="50" spans="1:8" s="35" customFormat="1" x14ac:dyDescent="0.25">
      <c r="A50" s="120" t="s">
        <v>318</v>
      </c>
      <c r="B50" s="31" t="s">
        <v>319</v>
      </c>
      <c r="C50" s="31" t="s">
        <v>2</v>
      </c>
      <c r="D50" s="121">
        <v>45556</v>
      </c>
      <c r="E50" s="121">
        <v>45586</v>
      </c>
      <c r="F50" s="122">
        <v>342894.71</v>
      </c>
      <c r="G50" s="114">
        <f>SUM(F50)</f>
        <v>342894.71</v>
      </c>
      <c r="H50" s="101"/>
    </row>
    <row r="51" spans="1:8" s="35" customFormat="1" x14ac:dyDescent="0.25">
      <c r="A51" s="133" t="s">
        <v>322</v>
      </c>
      <c r="B51" s="94" t="s">
        <v>156</v>
      </c>
      <c r="C51" s="31" t="s">
        <v>2</v>
      </c>
      <c r="D51" s="134">
        <v>45581</v>
      </c>
      <c r="E51" s="134">
        <v>45612</v>
      </c>
      <c r="F51" s="135">
        <v>119493.71</v>
      </c>
      <c r="G51" s="117">
        <f>SUM(F51)</f>
        <v>119493.71</v>
      </c>
      <c r="H51" s="101"/>
    </row>
    <row r="52" spans="1:8" s="35" customFormat="1" x14ac:dyDescent="0.25">
      <c r="A52" s="133" t="s">
        <v>328</v>
      </c>
      <c r="B52" s="94" t="s">
        <v>115</v>
      </c>
      <c r="C52" s="31" t="s">
        <v>14</v>
      </c>
      <c r="D52" s="134">
        <v>45579</v>
      </c>
      <c r="E52" s="134">
        <v>45610</v>
      </c>
      <c r="F52" s="135">
        <v>202175.53</v>
      </c>
      <c r="G52" s="117"/>
      <c r="H52" s="101"/>
    </row>
    <row r="53" spans="1:8" s="35" customFormat="1" x14ac:dyDescent="0.25">
      <c r="A53" s="120" t="s">
        <v>329</v>
      </c>
      <c r="B53" s="31" t="s">
        <v>115</v>
      </c>
      <c r="C53" s="31" t="s">
        <v>2</v>
      </c>
      <c r="D53" s="121">
        <v>45589</v>
      </c>
      <c r="E53" s="121">
        <v>45620</v>
      </c>
      <c r="F53" s="122">
        <v>526280</v>
      </c>
      <c r="G53" s="117">
        <f>SUM(F52:F53)</f>
        <v>728455.53</v>
      </c>
      <c r="H53" s="101"/>
    </row>
    <row r="54" spans="1:8" s="35" customFormat="1" x14ac:dyDescent="0.25">
      <c r="A54" s="120" t="s">
        <v>304</v>
      </c>
      <c r="B54" s="94" t="s">
        <v>18</v>
      </c>
      <c r="C54" s="95" t="s">
        <v>2</v>
      </c>
      <c r="D54" s="121">
        <v>45554</v>
      </c>
      <c r="E54" s="121">
        <v>45584</v>
      </c>
      <c r="F54" s="122">
        <v>49047.88</v>
      </c>
      <c r="G54" s="117">
        <f>SUM(F54)</f>
        <v>49047.88</v>
      </c>
      <c r="H54" s="102"/>
    </row>
    <row r="55" spans="1:8" s="35" customFormat="1" ht="23.25" x14ac:dyDescent="0.25">
      <c r="A55" s="120" t="s">
        <v>235</v>
      </c>
      <c r="B55" s="31" t="s">
        <v>295</v>
      </c>
      <c r="C55" s="31" t="s">
        <v>2</v>
      </c>
      <c r="D55" s="121">
        <v>45548</v>
      </c>
      <c r="E55" s="121">
        <v>45578</v>
      </c>
      <c r="F55" s="122">
        <v>16992</v>
      </c>
      <c r="G55" s="117">
        <f>SUM(F55)</f>
        <v>16992</v>
      </c>
      <c r="H55" s="101"/>
    </row>
    <row r="56" spans="1:8" s="35" customFormat="1" ht="23.25" x14ac:dyDescent="0.25">
      <c r="A56" s="120" t="s">
        <v>296</v>
      </c>
      <c r="B56" s="31" t="s">
        <v>295</v>
      </c>
      <c r="C56" s="31" t="s">
        <v>2</v>
      </c>
      <c r="D56" s="121">
        <v>45586</v>
      </c>
      <c r="E56" s="121">
        <v>45617</v>
      </c>
      <c r="F56" s="122">
        <v>9204</v>
      </c>
      <c r="G56" s="117">
        <f>SUM(F56)</f>
        <v>9204</v>
      </c>
      <c r="H56" s="101"/>
    </row>
    <row r="57" spans="1:8" s="35" customFormat="1" x14ac:dyDescent="0.25">
      <c r="A57" s="120" t="s">
        <v>324</v>
      </c>
      <c r="B57" s="31" t="s">
        <v>325</v>
      </c>
      <c r="C57" s="32" t="s">
        <v>2</v>
      </c>
      <c r="D57" s="121">
        <v>45579</v>
      </c>
      <c r="E57" s="121">
        <v>45610</v>
      </c>
      <c r="F57" s="122">
        <v>35279.99</v>
      </c>
      <c r="G57" s="117">
        <f>SUM(F57)</f>
        <v>35279.99</v>
      </c>
      <c r="H57" s="101"/>
    </row>
    <row r="58" spans="1:8" s="35" customFormat="1" x14ac:dyDescent="0.25">
      <c r="A58" s="133" t="s">
        <v>292</v>
      </c>
      <c r="B58" s="94" t="s">
        <v>293</v>
      </c>
      <c r="C58" s="31" t="s">
        <v>294</v>
      </c>
      <c r="D58" s="134">
        <v>45567</v>
      </c>
      <c r="E58" s="134">
        <v>45598</v>
      </c>
      <c r="F58" s="135">
        <v>47073</v>
      </c>
      <c r="G58" s="117">
        <f>SUM(F58)</f>
        <v>47073</v>
      </c>
      <c r="H58" s="101"/>
    </row>
    <row r="59" spans="1:8" s="35" customFormat="1" ht="15" customHeight="1" x14ac:dyDescent="0.25">
      <c r="A59" s="72"/>
      <c r="B59" s="73"/>
      <c r="C59" s="73"/>
      <c r="D59" s="73"/>
      <c r="E59" s="73"/>
      <c r="F59" s="124">
        <f>SUM(F5:F58)</f>
        <v>4213265.7999999989</v>
      </c>
      <c r="G59" s="125">
        <f>SUM(G5:G58)</f>
        <v>4213265.8</v>
      </c>
      <c r="H59" s="4"/>
    </row>
    <row r="60" spans="1:8" s="35" customFormat="1" ht="15" customHeight="1" x14ac:dyDescent="0.25">
      <c r="A60" s="72"/>
      <c r="B60" s="52"/>
      <c r="C60" s="52"/>
      <c r="D60" s="53"/>
      <c r="E60" s="53"/>
      <c r="F60" s="53"/>
      <c r="G60" s="96"/>
      <c r="H60" s="3"/>
    </row>
    <row r="61" spans="1:8" s="35" customFormat="1" ht="15" customHeight="1" x14ac:dyDescent="0.25">
      <c r="A61" s="3"/>
      <c r="B61" s="126"/>
      <c r="C61" s="52"/>
      <c r="D61" s="53"/>
      <c r="E61" s="148"/>
      <c r="F61" s="148"/>
      <c r="G61" s="99"/>
      <c r="H61" s="3"/>
    </row>
    <row r="62" spans="1:8" s="35" customFormat="1" ht="15" customHeight="1" x14ac:dyDescent="0.35">
      <c r="A62" s="3"/>
      <c r="B62" s="126"/>
      <c r="C62" s="55"/>
      <c r="D62" s="56"/>
      <c r="E62" s="53" t="s">
        <v>111</v>
      </c>
      <c r="F62" s="53"/>
      <c r="G62" s="158">
        <v>4213265.8</v>
      </c>
      <c r="H62" s="158"/>
    </row>
    <row r="63" spans="1:8" s="35" customFormat="1" ht="15" customHeight="1" x14ac:dyDescent="0.35">
      <c r="A63" s="3"/>
      <c r="B63" s="126"/>
      <c r="C63" s="55"/>
      <c r="D63" s="56"/>
      <c r="E63" s="53"/>
      <c r="F63" s="53"/>
      <c r="G63" s="97"/>
      <c r="H63" s="3"/>
    </row>
    <row r="64" spans="1:8" s="35" customFormat="1" ht="15" customHeight="1" x14ac:dyDescent="0.35">
      <c r="A64" s="126"/>
      <c r="B64" s="126"/>
      <c r="C64" s="55"/>
      <c r="D64" s="56"/>
      <c r="E64" s="53"/>
      <c r="F64" s="53"/>
      <c r="G64" s="127"/>
      <c r="H64" s="3"/>
    </row>
    <row r="65" spans="1:8" s="35" customFormat="1" ht="18" x14ac:dyDescent="0.4">
      <c r="C65" s="55"/>
      <c r="D65" s="60"/>
      <c r="E65" s="57"/>
      <c r="F65" s="53"/>
      <c r="G65" s="27"/>
      <c r="H65" s="6"/>
    </row>
    <row r="66" spans="1:8" s="35" customFormat="1" ht="18.75" x14ac:dyDescent="0.3">
      <c r="C66" s="145"/>
      <c r="D66" s="145"/>
      <c r="E66" s="145"/>
      <c r="F66" s="71"/>
      <c r="G66" s="2"/>
    </row>
    <row r="67" spans="1:8" s="35" customFormat="1" ht="18.75" x14ac:dyDescent="0.3">
      <c r="C67" s="146" t="s">
        <v>109</v>
      </c>
      <c r="D67" s="146"/>
      <c r="E67" s="146"/>
      <c r="F67" s="69"/>
      <c r="G67" s="2"/>
      <c r="H67" s="59"/>
    </row>
    <row r="68" spans="1:8" s="35" customFormat="1" ht="18.75" x14ac:dyDescent="0.3">
      <c r="A68"/>
      <c r="B68"/>
      <c r="C68" s="147" t="s">
        <v>110</v>
      </c>
      <c r="D68" s="147"/>
      <c r="E68" s="147"/>
      <c r="F68" s="70"/>
      <c r="G68" s="2"/>
    </row>
    <row r="69" spans="1:8" s="35" customFormat="1" ht="18.75" x14ac:dyDescent="0.3">
      <c r="A69"/>
      <c r="B69" s="144"/>
      <c r="C69" s="144"/>
      <c r="D69" s="144"/>
      <c r="E69" s="144"/>
      <c r="F69" s="144"/>
      <c r="G69" s="15"/>
    </row>
    <row r="70" spans="1:8" s="35" customFormat="1" x14ac:dyDescent="0.25">
      <c r="A70" s="2"/>
      <c r="B70"/>
      <c r="C70"/>
      <c r="D70" s="2"/>
      <c r="E70" s="2"/>
      <c r="F70" s="2"/>
      <c r="G70" s="2"/>
    </row>
    <row r="71" spans="1:8" s="35" customFormat="1" x14ac:dyDescent="0.25">
      <c r="A71" s="16"/>
      <c r="B71" s="137"/>
      <c r="C71" s="137"/>
      <c r="D71" s="13"/>
      <c r="E71" s="13"/>
      <c r="F71" s="2"/>
      <c r="G71" s="2"/>
    </row>
    <row r="72" spans="1:8" s="35" customFormat="1" x14ac:dyDescent="0.25">
      <c r="A72" s="2"/>
      <c r="B72" s="138"/>
      <c r="C72" s="138"/>
      <c r="D72" s="14"/>
      <c r="E72" s="14"/>
      <c r="F72" s="13"/>
      <c r="G72" s="2"/>
    </row>
    <row r="73" spans="1:8" s="35" customFormat="1" x14ac:dyDescent="0.25">
      <c r="A73" s="2"/>
      <c r="B73" s="2"/>
      <c r="C73" s="2"/>
      <c r="D73" s="2"/>
      <c r="E73" s="2"/>
      <c r="F73" s="2"/>
      <c r="G73" s="2"/>
    </row>
    <row r="74" spans="1:8" s="35" customFormat="1" ht="18.75" customHeight="1" x14ac:dyDescent="0.25">
      <c r="A74" s="2"/>
      <c r="B74" s="2"/>
      <c r="C74" s="2"/>
      <c r="D74" s="2"/>
      <c r="E74" s="2"/>
      <c r="F74" s="2"/>
      <c r="G74" s="2"/>
    </row>
    <row r="75" spans="1:8" s="35" customFormat="1" ht="18.75" customHeight="1" x14ac:dyDescent="0.3">
      <c r="A75" s="13"/>
      <c r="B75" s="16"/>
      <c r="C75" s="13"/>
      <c r="D75" s="13"/>
      <c r="E75" s="13"/>
      <c r="F75" s="24"/>
      <c r="G75" s="2"/>
    </row>
    <row r="76" spans="1:8" ht="18.75" customHeight="1" x14ac:dyDescent="0.25">
      <c r="A76" s="2"/>
      <c r="B76" s="2"/>
      <c r="C76" s="2"/>
      <c r="D76" s="2"/>
      <c r="E76" s="2"/>
      <c r="F76" s="2"/>
      <c r="G76" s="2"/>
    </row>
    <row r="77" spans="1:8" x14ac:dyDescent="0.25">
      <c r="A77" s="2"/>
      <c r="B77" s="2"/>
      <c r="C77" s="15"/>
      <c r="D77" s="21"/>
      <c r="E77" s="21"/>
      <c r="F77" s="2"/>
      <c r="G77" s="2"/>
    </row>
    <row r="78" spans="1:8" ht="18.75" x14ac:dyDescent="0.3">
      <c r="A78" s="16"/>
      <c r="B78" s="13"/>
      <c r="C78" s="20"/>
      <c r="D78" s="21"/>
      <c r="E78" s="21"/>
      <c r="F78" s="25"/>
      <c r="G78" s="2"/>
    </row>
    <row r="79" spans="1:8" x14ac:dyDescent="0.25">
      <c r="A79" s="6"/>
      <c r="B79" s="6"/>
      <c r="C79" s="15"/>
      <c r="D79" s="21"/>
      <c r="E79" s="21"/>
      <c r="F79" s="2"/>
      <c r="G79" s="2"/>
    </row>
    <row r="80" spans="1:8" x14ac:dyDescent="0.25">
      <c r="A80" s="6"/>
      <c r="B80" s="6"/>
      <c r="C80" s="15"/>
      <c r="D80" s="22"/>
      <c r="E80" s="22"/>
      <c r="F80" s="2"/>
      <c r="G80" s="2"/>
    </row>
    <row r="81" spans="1:7" x14ac:dyDescent="0.25">
      <c r="A81" s="6"/>
      <c r="B81" s="6"/>
      <c r="C81" s="15"/>
      <c r="D81" s="21"/>
      <c r="E81" s="21"/>
      <c r="F81" s="2"/>
      <c r="G81" s="13"/>
    </row>
    <row r="82" spans="1:7" x14ac:dyDescent="0.25">
      <c r="A82" s="6"/>
      <c r="B82" s="6"/>
      <c r="C82" s="15"/>
      <c r="D82" s="22"/>
      <c r="E82" s="22"/>
      <c r="F82" s="2"/>
      <c r="G82" s="13"/>
    </row>
    <row r="83" spans="1:7" x14ac:dyDescent="0.25">
      <c r="A83" s="6"/>
      <c r="B83" s="6"/>
      <c r="C83" s="15"/>
      <c r="D83" s="21"/>
      <c r="E83" s="21"/>
      <c r="F83" s="2"/>
      <c r="G83" s="2"/>
    </row>
    <row r="84" spans="1:7" x14ac:dyDescent="0.25">
      <c r="A84" s="16"/>
      <c r="B84" s="16"/>
      <c r="C84" s="13"/>
      <c r="D84" s="23"/>
      <c r="E84" s="23"/>
      <c r="F84" s="20"/>
      <c r="G84" s="2"/>
    </row>
    <row r="85" spans="1:7" ht="18.75" x14ac:dyDescent="0.3">
      <c r="A85" s="2"/>
      <c r="B85" s="16"/>
      <c r="C85" s="13"/>
      <c r="D85" s="14"/>
      <c r="E85" s="14"/>
      <c r="F85" s="19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13"/>
      <c r="E87" s="13"/>
      <c r="F87" s="13"/>
      <c r="G87" s="2"/>
    </row>
    <row r="88" spans="1:7" x14ac:dyDescent="0.25">
      <c r="A88" s="16"/>
      <c r="B88" s="13"/>
      <c r="C88" s="13"/>
      <c r="D88" s="2"/>
      <c r="E88" s="2"/>
      <c r="F88" s="2"/>
      <c r="G88" s="2"/>
    </row>
    <row r="89" spans="1:7" x14ac:dyDescent="0.25">
      <c r="A89" s="16"/>
      <c r="B89" s="13"/>
      <c r="C89" s="13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ht="18.75" x14ac:dyDescent="0.3">
      <c r="A91" s="17"/>
      <c r="B91" s="2"/>
      <c r="C91" s="2"/>
      <c r="D91" s="2"/>
      <c r="E91" s="2"/>
      <c r="F91" s="2"/>
      <c r="G91" s="2"/>
    </row>
    <row r="92" spans="1:7" ht="18.75" x14ac:dyDescent="0.3">
      <c r="A92" s="18"/>
      <c r="B92" s="17"/>
      <c r="C92" s="17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2"/>
      <c r="B99" s="2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/>
      <c r="B102" s="2"/>
      <c r="C102" s="2"/>
      <c r="D102" s="2"/>
      <c r="E102" s="2"/>
      <c r="F102" s="2"/>
    </row>
    <row r="103" spans="1:6" x14ac:dyDescent="0.25">
      <c r="A103" s="2"/>
    </row>
  </sheetData>
  <sortState xmlns:xlrd2="http://schemas.microsoft.com/office/spreadsheetml/2017/richdata2" ref="A5:H58">
    <sortCondition ref="B5:B58"/>
    <sortCondition ref="D5:D58"/>
    <sortCondition ref="A5:A58"/>
  </sortState>
  <mergeCells count="11">
    <mergeCell ref="C68:E68"/>
    <mergeCell ref="B69:F69"/>
    <mergeCell ref="B71:C71"/>
    <mergeCell ref="B72:C72"/>
    <mergeCell ref="A1:G1"/>
    <mergeCell ref="A2:G2"/>
    <mergeCell ref="A3:G3"/>
    <mergeCell ref="E61:F61"/>
    <mergeCell ref="C66:E66"/>
    <mergeCell ref="C67:E67"/>
    <mergeCell ref="G62:H62"/>
  </mergeCells>
  <pageMargins left="0.25" right="0.25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CXP</vt:lpstr>
      <vt:lpstr>x suplidores</vt:lpstr>
      <vt:lpstr>30 JUNIO</vt:lpstr>
      <vt:lpstr>31JULIO (2)</vt:lpstr>
      <vt:lpstr>31 agosto (3)</vt:lpstr>
      <vt:lpstr>31 Septiembre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Lisania Sanchez</cp:lastModifiedBy>
  <cp:lastPrinted>2024-11-12T18:19:35Z</cp:lastPrinted>
  <dcterms:created xsi:type="dcterms:W3CDTF">2017-06-12T16:17:30Z</dcterms:created>
  <dcterms:modified xsi:type="dcterms:W3CDTF">2024-11-15T14:21:53Z</dcterms:modified>
</cp:coreProperties>
</file>