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2024\AGOSTO 2024\"/>
    </mc:Choice>
  </mc:AlternateContent>
  <xr:revisionPtr revIDLastSave="0" documentId="13_ncr:1_{EAC3621E-6733-47B9-9131-B876602AC567}" xr6:coauthVersionLast="47" xr6:coauthVersionMax="47" xr10:uidLastSave="{00000000-0000-0000-0000-000000000000}"/>
  <bookViews>
    <workbookView xWindow="-120" yWindow="-120" windowWidth="24240" windowHeight="13140" firstSheet="2" activeTab="2" xr2:uid="{784E5D24-0E0A-4A1C-AEDB-8C414D77F257}"/>
  </bookViews>
  <sheets>
    <sheet name="P1 Presupuesto Aprobado" sheetId="1" state="hidden" r:id="rId1"/>
    <sheet name="FONDO 100" sheetId="2" state="hidden" r:id="rId2"/>
    <sheet name="102" sheetId="6" r:id="rId3"/>
    <sheet name="FONDO 102" sheetId="5" state="hidden" r:id="rId4"/>
    <sheet name="P3 Ejecucion " sheetId="3" state="hidden" r:id="rId5"/>
  </sheets>
  <definedNames>
    <definedName name="_xlnm.Print_Area" localSheetId="2">'102'!$B$1:$X$109</definedName>
    <definedName name="_xlnm.Print_Area" localSheetId="1">'FONDO 100'!$B$1:$R$104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83" i="6" l="1"/>
  <c r="G83" i="6"/>
  <c r="X53" i="6"/>
  <c r="X15" i="6"/>
  <c r="X11" i="6"/>
  <c r="J35" i="6"/>
  <c r="X35" i="6" s="1"/>
  <c r="J32" i="6"/>
  <c r="J27" i="6"/>
  <c r="X27" i="6" s="1"/>
  <c r="J24" i="6"/>
  <c r="J23" i="6"/>
  <c r="J11" i="6"/>
  <c r="J12" i="6"/>
  <c r="X12" i="6" s="1"/>
  <c r="X24" i="6"/>
  <c r="F83" i="6"/>
  <c r="V83" i="6"/>
  <c r="X61" i="6"/>
  <c r="X60" i="6"/>
  <c r="X59" i="6"/>
  <c r="X58" i="6"/>
  <c r="X57" i="6"/>
  <c r="X56" i="6"/>
  <c r="X55" i="6"/>
  <c r="X54" i="6"/>
  <c r="X36" i="6"/>
  <c r="X34" i="6"/>
  <c r="X32" i="6"/>
  <c r="X30" i="6"/>
  <c r="X29" i="6"/>
  <c r="X28" i="6"/>
  <c r="X26" i="6"/>
  <c r="X25" i="6"/>
  <c r="X23" i="6"/>
  <c r="X22" i="6"/>
  <c r="X21" i="6"/>
  <c r="X20" i="6"/>
  <c r="X19" i="6"/>
  <c r="X18" i="6"/>
  <c r="X17" i="6"/>
  <c r="X16" i="6"/>
  <c r="X14" i="6"/>
  <c r="X13" i="6"/>
  <c r="E83" i="6"/>
  <c r="U83" i="6"/>
  <c r="T83" i="6"/>
  <c r="S83" i="6"/>
  <c r="J83" i="6" l="1"/>
  <c r="R83" i="6"/>
  <c r="L83" i="6"/>
  <c r="X37" i="6" l="1"/>
  <c r="X38" i="6"/>
  <c r="X39" i="6"/>
  <c r="X40" i="6"/>
  <c r="X41" i="6"/>
  <c r="X42" i="6"/>
  <c r="X43" i="6"/>
  <c r="X44" i="6"/>
  <c r="X45" i="6"/>
  <c r="X46" i="6"/>
  <c r="X47" i="6"/>
  <c r="X48" i="6"/>
  <c r="X49" i="6"/>
  <c r="X50" i="6"/>
  <c r="X51" i="6"/>
  <c r="X52" i="6"/>
  <c r="X62" i="6"/>
  <c r="X63" i="6"/>
  <c r="X64" i="6"/>
  <c r="X65" i="6"/>
  <c r="X66" i="6"/>
  <c r="X67" i="6"/>
  <c r="X68" i="6"/>
  <c r="X69" i="6"/>
  <c r="X70" i="6"/>
  <c r="X71" i="6"/>
  <c r="X72" i="6"/>
  <c r="X73" i="6"/>
  <c r="X74" i="6"/>
  <c r="X75" i="6"/>
  <c r="X76" i="6"/>
  <c r="X77" i="6"/>
  <c r="X78" i="6"/>
  <c r="X79" i="6"/>
  <c r="X80" i="6"/>
  <c r="X81" i="6"/>
  <c r="X82" i="6"/>
  <c r="X33" i="6"/>
  <c r="X31" i="6"/>
  <c r="Q83" i="6"/>
  <c r="P83" i="6"/>
  <c r="O83" i="6"/>
  <c r="N83" i="6"/>
  <c r="M83" i="6"/>
  <c r="K83" i="6"/>
  <c r="I83" i="6"/>
  <c r="H83" i="6"/>
  <c r="D83" i="6"/>
  <c r="C83" i="6"/>
  <c r="X83" i="6" l="1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11" i="2"/>
  <c r="Q83" i="2"/>
  <c r="P83" i="2" l="1"/>
  <c r="O83" i="2"/>
  <c r="N83" i="2"/>
  <c r="M83" i="2"/>
  <c r="L83" i="2"/>
  <c r="K83" i="2"/>
  <c r="G83" i="2"/>
  <c r="C85" i="5" l="1"/>
  <c r="D83" i="2"/>
  <c r="L85" i="5"/>
  <c r="P62" i="5"/>
  <c r="O85" i="5"/>
  <c r="N85" i="5"/>
  <c r="M85" i="5"/>
  <c r="K85" i="5"/>
  <c r="J85" i="5"/>
  <c r="I85" i="5"/>
  <c r="H85" i="5"/>
  <c r="G85" i="5"/>
  <c r="F85" i="5"/>
  <c r="E85" i="5"/>
  <c r="D85" i="5"/>
  <c r="B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85" i="5" l="1"/>
  <c r="H83" i="2"/>
  <c r="I83" i="2"/>
  <c r="F83" i="2"/>
  <c r="R83" i="2" l="1"/>
  <c r="C83" i="2"/>
  <c r="D85" i="1"/>
</calcChain>
</file>

<file path=xl/sharedStrings.xml><?xml version="1.0" encoding="utf-8"?>
<sst xmlns="http://schemas.openxmlformats.org/spreadsheetml/2006/main" count="604" uniqueCount="139">
  <si>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</si>
  <si>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</si>
  <si>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</si>
  <si>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</si>
  <si>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</si>
  <si>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</si>
  <si>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</si>
  <si>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</si>
  <si>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</si>
  <si>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</si>
  <si>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</si>
  <si>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</si>
  <si>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</si>
  <si>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</si>
  <si>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</si>
  <si>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</si>
  <si>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</si>
  <si>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</si>
  <si>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</si>
  <si>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</si>
  <si>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</si>
  <si>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</si>
  <si>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</si>
  <si>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</si>
  <si>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</si>
  <si>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</si>
  <si>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</si>
  <si>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</si>
  <si>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</si>
  <si>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</si>
  <si>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</si>
  <si>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</si>
  <si>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</si>
  <si>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</si>
  <si>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</si>
  <si>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</si>
  <si>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</si>
  <si>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</si>
  <si>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</si>
  <si>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</si>
  <si>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</si>
  <si>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</si>
  <si>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</si>
  <si>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</si>
  <si>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</si>
  <si>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</si>
  <si>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</si>
  <si>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</si>
  <si>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</si>
  <si>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</si>
  <si>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</si>
  <si>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</si>
  <si>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</si>
  <si>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</si>
  <si>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</si>
  <si>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</si>
  <si>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</si>
  <si>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</si>
  <si>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</si>
  <si>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</si>
  <si>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</si>
  <si>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</si>
  <si>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</si>
  <si>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</si>
  <si>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</si>
  <si>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</si>
  <si>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</si>
  <si>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</si>
  <si>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</si>
  <si>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</si>
  <si>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</si>
  <si>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</si>
  <si>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</si>
  <si>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</si>
  <si>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</si>
  <si>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</si>
  <si>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</si>
  <si>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</si>
  <si>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</si>
  <si>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</si>
  <si>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</si>
  <si>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</si>
  <si>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</si>
  <si>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</si>
  <si>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</si>
  <si>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</si>
  <si>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</si>
  <si>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</si>
  <si>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</si>
  <si>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</si>
  <si>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</si>
  <si>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</si>
  <si>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</si>
  <si>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</si>
  <si>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</si>
  <si>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</si>
  <si>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</si>
  <si>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</si>
  <si>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</si>
  <si>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</si>
  <si>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</si>
  <si>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</si>
  <si>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</si>
  <si>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</si>
  <si>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</si>
  <si>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</si>
  <si>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</si>
  <si>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</si>
  <si>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</si>
  <si>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</si>
  <si>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</si>
  <si>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</si>
  <si>
    <t>MAYO</t>
  </si>
  <si>
    <t xml:space="preserve">JUNIO </t>
  </si>
  <si>
    <t xml:space="preserve">julio </t>
  </si>
  <si>
    <t xml:space="preserve">Septiembre </t>
  </si>
  <si>
    <t>DICIEMBRE</t>
  </si>
  <si>
    <t xml:space="preserve"> </t>
  </si>
  <si>
    <t xml:space="preserve">  </t>
  </si>
  <si>
    <t xml:space="preserve">Presupuesto vigente </t>
  </si>
  <si>
    <t>Total General</t>
  </si>
  <si>
    <t>CORRESPONDIENTE A ENERO  2023</t>
  </si>
  <si>
    <r>
      <t xml:space="preserve">     </t>
    </r>
    <r>
      <rPr>
        <b/>
        <sz val="12"/>
        <color theme="1"/>
        <rFont val="Calibri"/>
        <family val="2"/>
        <scheme val="minor"/>
      </rPr>
      <t xml:space="preserve">      ENC. CONTABILIDAD Y PRESUPUESTO </t>
    </r>
  </si>
  <si>
    <t xml:space="preserve">                                                                                          REVISADO POR: </t>
  </si>
  <si>
    <t xml:space="preserve">                                                                                     PREPARADO POR:</t>
  </si>
  <si>
    <t xml:space="preserve">            LIC. HILDA GONZALEZ</t>
  </si>
  <si>
    <t xml:space="preserve">            ENC. ADM Y FINANCIERA </t>
  </si>
  <si>
    <t xml:space="preserve">           LIC. MANUEL MEDINA GUZMAN </t>
  </si>
  <si>
    <t xml:space="preserve"> PREPARADO POR:</t>
  </si>
  <si>
    <t xml:space="preserve">REVISADO POR: </t>
  </si>
  <si>
    <r>
      <t xml:space="preserve">  </t>
    </r>
    <r>
      <rPr>
        <b/>
        <sz val="12"/>
        <color theme="1"/>
        <rFont val="Calibri"/>
        <family val="2"/>
        <scheme val="minor"/>
      </rPr>
      <t xml:space="preserve">CONTABILIDAD </t>
    </r>
  </si>
  <si>
    <t>JULIO</t>
  </si>
  <si>
    <t>AGOSTO</t>
  </si>
  <si>
    <t>SEPTIEMBRE</t>
  </si>
  <si>
    <t xml:space="preserve">  NICOLE MAÑON</t>
  </si>
  <si>
    <t>NOVIEMBRE</t>
  </si>
  <si>
    <t>LIC. HILDA GONZALEZ</t>
  </si>
  <si>
    <t xml:space="preserve">ENC. ADM  Y FINANCIERA </t>
  </si>
  <si>
    <t>CORRESPONDIENTE AGOSTO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</si>
</sst>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_);_(* \(#,##0.0000\);_(* &quot;-&quot;??_);_(@_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5"/>
      <name val="Cambria"/>
      <family val="1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153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0" fontId="15" fillId="4" borderId="3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2"/>
    </xf>
    <xf numFmtId="0" fontId="20" fillId="0" borderId="0" xfId="0" applyFont="1" applyAlignment="1">
      <alignment horizontal="left" wrapText="1" indent="2"/>
    </xf>
    <xf numFmtId="43" fontId="16" fillId="0" borderId="0" xfId="1" applyFont="1" applyAlignment="1">
      <alignment horizontal="left" wrapText="1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0" fontId="21" fillId="0" borderId="0" xfId="2" applyFont="1" applyAlignment="1">
      <alignment horizontal="center"/>
    </xf>
    <xf numFmtId="43" fontId="21" fillId="0" borderId="0" xfId="1" applyFont="1" applyAlignment="1">
      <alignment wrapText="1"/>
    </xf>
    <xf numFmtId="0" fontId="23" fillId="0" borderId="0" xfId="2" applyFont="1"/>
    <xf numFmtId="165" fontId="10" fillId="2" borderId="2" xfId="0" applyNumberFormat="1" applyFont="1" applyFill="1" applyBorder="1"/>
    <xf numFmtId="0" fontId="25" fillId="4" borderId="3" xfId="0" applyFont="1" applyFill="1" applyBorder="1" applyAlignment="1">
      <alignment horizontal="center"/>
    </xf>
    <xf numFmtId="164" fontId="24" fillId="0" borderId="1" xfId="0" applyNumberFormat="1" applyFont="1" applyBorder="1"/>
    <xf numFmtId="0" fontId="9" fillId="0" borderId="0" xfId="0" applyFont="1"/>
    <xf numFmtId="165" fontId="10" fillId="0" borderId="0" xfId="0" applyNumberFormat="1" applyFont="1"/>
    <xf numFmtId="165" fontId="26" fillId="0" borderId="0" xfId="1" applyNumberFormat="1" applyFont="1" applyBorder="1" applyAlignment="1">
      <alignment horizontal="center"/>
    </xf>
    <xf numFmtId="165" fontId="27" fillId="0" borderId="0" xfId="1" applyNumberFormat="1" applyFont="1" applyBorder="1" applyAlignment="1">
      <alignment horizontal="center"/>
    </xf>
    <xf numFmtId="165" fontId="24" fillId="0" borderId="0" xfId="0" applyNumberFormat="1" applyFont="1" applyAlignment="1">
      <alignment horizontal="left" indent="2"/>
    </xf>
    <xf numFmtId="165" fontId="10" fillId="0" borderId="0" xfId="0" applyNumberFormat="1" applyFont="1" applyAlignment="1">
      <alignment horizontal="left" indent="2"/>
    </xf>
    <xf numFmtId="165" fontId="28" fillId="0" borderId="0" xfId="0" applyNumberFormat="1" applyFont="1"/>
    <xf numFmtId="165" fontId="29" fillId="2" borderId="2" xfId="0" applyNumberFormat="1" applyFont="1" applyFill="1" applyBorder="1"/>
    <xf numFmtId="164" fontId="30" fillId="3" borderId="0" xfId="0" applyNumberFormat="1" applyFont="1" applyFill="1"/>
    <xf numFmtId="165" fontId="24" fillId="3" borderId="0" xfId="0" applyNumberFormat="1" applyFont="1" applyFill="1"/>
    <xf numFmtId="43" fontId="24" fillId="3" borderId="0" xfId="1" applyFont="1" applyFill="1"/>
    <xf numFmtId="43" fontId="24" fillId="3" borderId="0" xfId="1" applyFont="1" applyFill="1" applyAlignment="1">
      <alignment vertical="center" wrapText="1"/>
    </xf>
    <xf numFmtId="164" fontId="3" fillId="3" borderId="0" xfId="0" applyNumberFormat="1" applyFont="1" applyFill="1"/>
    <xf numFmtId="43" fontId="10" fillId="3" borderId="0" xfId="1" applyFont="1" applyFill="1" applyAlignment="1">
      <alignment vertical="center" wrapText="1"/>
    </xf>
    <xf numFmtId="43" fontId="0" fillId="3" borderId="0" xfId="1" applyFont="1" applyFill="1"/>
    <xf numFmtId="43" fontId="24" fillId="3" borderId="0" xfId="1" applyFont="1" applyFill="1" applyAlignment="1">
      <alignment horizontal="right" vertical="center"/>
    </xf>
    <xf numFmtId="43" fontId="24" fillId="3" borderId="0" xfId="1" applyFont="1" applyFill="1" applyAlignment="1">
      <alignment horizontal="right" vertical="center" wrapText="1"/>
    </xf>
    <xf numFmtId="166" fontId="24" fillId="3" borderId="0" xfId="1" applyNumberFormat="1" applyFont="1" applyFill="1" applyAlignment="1">
      <alignment horizontal="right" vertical="center" wrapText="1"/>
    </xf>
    <xf numFmtId="0" fontId="29" fillId="3" borderId="0" xfId="0" applyFont="1" applyFill="1" applyAlignment="1">
      <alignment vertical="center" wrapText="1"/>
    </xf>
    <xf numFmtId="0" fontId="29" fillId="3" borderId="0" xfId="0" applyFont="1" applyFill="1" applyAlignment="1">
      <alignment horizontal="left" vertical="center" wrapText="1"/>
    </xf>
    <xf numFmtId="0" fontId="29" fillId="3" borderId="0" xfId="0" applyFont="1" applyFill="1" applyAlignment="1"/>
    <xf numFmtId="0" fontId="10" fillId="3" borderId="0" xfId="0" applyFont="1" applyFill="1" applyAlignment="1"/>
    <xf numFmtId="0" fontId="29" fillId="3" borderId="0" xfId="0" applyFont="1" applyFill="1" applyAlignment="1">
      <alignment vertical="center"/>
    </xf>
    <xf numFmtId="43" fontId="26" fillId="3" borderId="0" xfId="1" applyFont="1" applyFill="1" applyBorder="1" applyAlignment="1">
      <alignment horizontal="right" vertical="center"/>
    </xf>
    <xf numFmtId="164" fontId="30" fillId="3" borderId="0" xfId="0" applyNumberFormat="1" applyFont="1" applyFill="1" applyAlignment="1">
      <alignment horizontal="center" vertical="center"/>
    </xf>
    <xf numFmtId="164" fontId="30" fillId="3" borderId="0" xfId="0" applyNumberFormat="1" applyFont="1" applyFill="1" applyAlignment="1">
      <alignment vertical="center"/>
    </xf>
    <xf numFmtId="43" fontId="24" fillId="3" borderId="0" xfId="1" applyNumberFormat="1" applyFont="1" applyFill="1" applyAlignment="1">
      <alignment horizontal="right" vertical="center" wrapText="1"/>
    </xf>
    <xf numFmtId="0" fontId="25" fillId="4" borderId="3" xfId="0" applyFont="1" applyFill="1" applyBorder="1" applyAlignment="1">
      <alignment horizontal="center" vertical="center"/>
    </xf>
    <xf numFmtId="164" fontId="3" fillId="6" borderId="0" xfId="0" applyNumberFormat="1" applyFont="1" applyFill="1"/>
    <xf numFmtId="165" fontId="24" fillId="6" borderId="0" xfId="0" applyNumberFormat="1" applyFont="1" applyFill="1"/>
    <xf numFmtId="164" fontId="31" fillId="7" borderId="0" xfId="0" applyNumberFormat="1" applyFont="1" applyFill="1" applyBorder="1"/>
    <xf numFmtId="0" fontId="0" fillId="6" borderId="0" xfId="0" applyFill="1"/>
    <xf numFmtId="43" fontId="24" fillId="6" borderId="0" xfId="1" applyFont="1" applyFill="1" applyAlignment="1">
      <alignment horizontal="right" vertical="center"/>
    </xf>
    <xf numFmtId="43" fontId="3" fillId="6" borderId="0" xfId="1" applyFont="1" applyFill="1"/>
    <xf numFmtId="43" fontId="24" fillId="6" borderId="0" xfId="1" applyFont="1" applyFill="1"/>
    <xf numFmtId="0" fontId="32" fillId="5" borderId="12" xfId="0" applyFont="1" applyFill="1" applyBorder="1" applyAlignment="1">
      <alignment horizontal="center" vertical="center"/>
    </xf>
    <xf numFmtId="164" fontId="31" fillId="5" borderId="16" xfId="0" applyNumberFormat="1" applyFont="1" applyFill="1" applyBorder="1"/>
    <xf numFmtId="164" fontId="31" fillId="7" borderId="16" xfId="0" applyNumberFormat="1" applyFont="1" applyFill="1" applyBorder="1"/>
    <xf numFmtId="43" fontId="31" fillId="7" borderId="16" xfId="1" applyFont="1" applyFill="1" applyBorder="1" applyAlignment="1">
      <alignment horizontal="right" vertical="center"/>
    </xf>
    <xf numFmtId="43" fontId="31" fillId="5" borderId="16" xfId="1" applyFont="1" applyFill="1" applyBorder="1" applyAlignment="1">
      <alignment horizontal="right" vertical="center"/>
    </xf>
    <xf numFmtId="0" fontId="32" fillId="5" borderId="0" xfId="0" applyFont="1" applyFill="1" applyBorder="1" applyAlignment="1">
      <alignment horizontal="center" vertical="center"/>
    </xf>
    <xf numFmtId="164" fontId="31" fillId="5" borderId="0" xfId="0" applyNumberFormat="1" applyFont="1" applyFill="1" applyBorder="1"/>
    <xf numFmtId="43" fontId="31" fillId="7" borderId="0" xfId="1" applyFont="1" applyFill="1" applyBorder="1" applyAlignment="1">
      <alignment horizontal="right" vertical="center"/>
    </xf>
    <xf numFmtId="43" fontId="31" fillId="5" borderId="0" xfId="1" applyFont="1" applyFill="1" applyBorder="1" applyAlignment="1">
      <alignment horizontal="right" vertical="center"/>
    </xf>
    <xf numFmtId="43" fontId="36" fillId="0" borderId="0" xfId="1" applyFont="1" applyAlignment="1">
      <alignment horizontal="center" wrapText="1"/>
    </xf>
    <xf numFmtId="43" fontId="24" fillId="3" borderId="16" xfId="1" applyFont="1" applyFill="1" applyBorder="1" applyAlignment="1">
      <alignment horizontal="right" vertical="center"/>
    </xf>
    <xf numFmtId="43" fontId="33" fillId="0" borderId="0" xfId="1" applyFont="1" applyAlignment="1">
      <alignment wrapText="1"/>
    </xf>
    <xf numFmtId="43" fontId="34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/>
    <xf numFmtId="43" fontId="34" fillId="0" borderId="0" xfId="1" applyFont="1" applyAlignment="1"/>
    <xf numFmtId="43" fontId="33" fillId="0" borderId="0" xfId="1" applyFont="1" applyAlignment="1"/>
    <xf numFmtId="0" fontId="0" fillId="0" borderId="0" xfId="0" applyAlignment="1"/>
    <xf numFmtId="43" fontId="31" fillId="3" borderId="0" xfId="1" applyFont="1" applyFill="1" applyAlignment="1">
      <alignment horizontal="right" vertical="center"/>
    </xf>
    <xf numFmtId="43" fontId="0" fillId="0" borderId="0" xfId="0" applyNumberFormat="1"/>
    <xf numFmtId="43" fontId="24" fillId="3" borderId="0" xfId="1" applyFont="1" applyFill="1" applyAlignment="1">
      <alignment horizontal="center" vertical="center"/>
    </xf>
    <xf numFmtId="43" fontId="31" fillId="5" borderId="16" xfId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43" fontId="33" fillId="0" borderId="0" xfId="1" applyFont="1" applyAlignment="1">
      <alignment horizontal="left" wrapText="1"/>
    </xf>
    <xf numFmtId="43" fontId="34" fillId="0" borderId="0" xfId="1" applyFont="1" applyAlignment="1">
      <alignment horizontal="center" wrapText="1"/>
    </xf>
    <xf numFmtId="43" fontId="35" fillId="0" borderId="0" xfId="1" applyFont="1" applyAlignment="1">
      <alignment horizontal="center" wrapText="1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25" fillId="4" borderId="11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/>
    </xf>
    <xf numFmtId="43" fontId="25" fillId="2" borderId="3" xfId="1" applyFont="1" applyFill="1" applyBorder="1" applyAlignment="1">
      <alignment horizontal="center" vertical="center" wrapText="1"/>
    </xf>
    <xf numFmtId="43" fontId="25" fillId="2" borderId="4" xfId="1" applyFont="1" applyFill="1" applyBorder="1" applyAlignment="1">
      <alignment horizontal="center" vertical="center" wrapText="1"/>
    </xf>
    <xf numFmtId="15" fontId="1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5" fontId="0" fillId="0" borderId="5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63250" y="438150"/>
          <a:ext cx="179070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18</xdr:col>
      <xdr:colOff>47625</xdr:colOff>
      <xdr:row>6</xdr:row>
      <xdr:rowOff>38101</xdr:rowOff>
    </xdr:to>
    <xdr:pic>
      <xdr:nvPicPr>
        <xdr:cNvPr id="2" name="Picture 1" descr="clip_image002">
          <a:extLst>
            <a:ext uri="{FF2B5EF4-FFF2-40B4-BE49-F238E27FC236}">
              <a16:creationId xmlns:a16="http://schemas.microsoft.com/office/drawing/2014/main" id="{5A7689D5-3B21-4A7C-BB0C-08B19E1BC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2" name="Imagen 1" descr="Sitio Oficial">
          <a:extLst>
            <a:ext uri="{FF2B5EF4-FFF2-40B4-BE49-F238E27FC236}">
              <a16:creationId xmlns:a16="http://schemas.microsoft.com/office/drawing/2014/main" id="{B5F313FF-AD3C-48BA-8548-A5ED85AD8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3" name="Picture 1" descr="clip_image002">
          <a:extLst>
            <a:ext uri="{FF2B5EF4-FFF2-40B4-BE49-F238E27FC236}">
              <a16:creationId xmlns:a16="http://schemas.microsoft.com/office/drawing/2014/main" id="{F6F8A14F-E1A7-4833-9FDA-BE70B1958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44525" y="438150"/>
          <a:ext cx="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24</xdr:col>
      <xdr:colOff>47625</xdr:colOff>
      <xdr:row>6</xdr:row>
      <xdr:rowOff>38101</xdr:rowOff>
    </xdr:to>
    <xdr:pic>
      <xdr:nvPicPr>
        <xdr:cNvPr id="4" name="Picture 1" descr="clip_image002">
          <a:extLst>
            <a:ext uri="{FF2B5EF4-FFF2-40B4-BE49-F238E27FC236}">
              <a16:creationId xmlns:a16="http://schemas.microsoft.com/office/drawing/2014/main" id="{C08B2492-90EC-45F2-B80F-AB0BD49BA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DC4832-E0B2-47BF-B99B-05788FE62CDC}"/>
            </a:ext>
          </a:extLst>
        </xdr:cNvPr>
        <xdr:cNvSpPr txBox="1"/>
      </xdr:nvSpPr>
      <xdr:spPr>
        <a:xfrm>
          <a:off x="9639301" y="533400"/>
          <a:ext cx="89534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C792A-D936-4C71-BC95-C376F01C450D}"/>
            </a:ext>
          </a:extLst>
        </xdr:cNvPr>
        <xdr:cNvSpPr txBox="1"/>
      </xdr:nvSpPr>
      <xdr:spPr>
        <a:xfrm>
          <a:off x="9525" y="533400"/>
          <a:ext cx="163829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171450</xdr:rowOff>
    </xdr:from>
    <xdr:to>
      <xdr:col>1</xdr:col>
      <xdr:colOff>38100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257175</xdr:colOff>
      <xdr:row>2</xdr:row>
      <xdr:rowOff>66675</xdr:rowOff>
    </xdr:from>
    <xdr:to>
      <xdr:col>16</xdr:col>
      <xdr:colOff>76200</xdr:colOff>
      <xdr:row>5</xdr:row>
      <xdr:rowOff>47821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2150" y="447675"/>
          <a:ext cx="11811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105" t="s">
        <v>97</v>
      </c>
      <c r="D3" s="106"/>
      <c r="E3" s="106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105" t="s">
        <v>98</v>
      </c>
      <c r="D4" s="106"/>
      <c r="E4" s="106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107" t="s">
        <v>99</v>
      </c>
      <c r="D5" s="108"/>
      <c r="E5" s="108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107" t="s">
        <v>76</v>
      </c>
      <c r="D6" s="108"/>
      <c r="E6" s="108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107" t="s">
        <v>77</v>
      </c>
      <c r="D7" s="108"/>
      <c r="E7" s="108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107"/>
      <c r="D8" s="108"/>
      <c r="E8" s="108"/>
    </row>
    <row r="9" spans="2:16" ht="15" customHeight="1" x14ac:dyDescent="0.25">
      <c r="C9" s="109" t="s">
        <v>66</v>
      </c>
      <c r="D9" s="110" t="s">
        <v>94</v>
      </c>
      <c r="E9" s="110" t="s">
        <v>93</v>
      </c>
      <c r="F9" s="7"/>
    </row>
    <row r="10" spans="2:16" ht="23.25" customHeight="1" x14ac:dyDescent="0.25">
      <c r="C10" s="109"/>
      <c r="D10" s="111"/>
      <c r="E10" s="111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4">
        <v>58451500</v>
      </c>
      <c r="E13" s="25"/>
      <c r="F13" s="7"/>
    </row>
    <row r="14" spans="2:16" x14ac:dyDescent="0.25">
      <c r="C14" s="26" t="s">
        <v>3</v>
      </c>
      <c r="D14" s="34">
        <v>2520000</v>
      </c>
      <c r="E14" s="25"/>
      <c r="F14" s="7"/>
    </row>
    <row r="15" spans="2:16" x14ac:dyDescent="0.25">
      <c r="C15" s="26" t="s">
        <v>4</v>
      </c>
      <c r="D15" s="34">
        <v>25000</v>
      </c>
      <c r="E15" s="25"/>
      <c r="F15" s="7"/>
    </row>
    <row r="16" spans="2:16" x14ac:dyDescent="0.25">
      <c r="C16" s="26" t="s">
        <v>5</v>
      </c>
      <c r="D16" s="34">
        <v>1000000</v>
      </c>
      <c r="E16" s="25"/>
      <c r="F16" s="7"/>
    </row>
    <row r="17" spans="3:6" x14ac:dyDescent="0.25">
      <c r="C17" s="26" t="s">
        <v>6</v>
      </c>
      <c r="D17" s="34">
        <v>6754520</v>
      </c>
      <c r="E17" s="25"/>
      <c r="F17" s="7"/>
    </row>
    <row r="18" spans="3:6" x14ac:dyDescent="0.25">
      <c r="C18" s="23" t="s">
        <v>7</v>
      </c>
      <c r="D18" s="34"/>
      <c r="E18" s="25"/>
      <c r="F18" s="7"/>
    </row>
    <row r="19" spans="3:6" x14ac:dyDescent="0.25">
      <c r="C19" s="26" t="s">
        <v>8</v>
      </c>
      <c r="D19" s="34">
        <v>3883550</v>
      </c>
      <c r="E19" s="25"/>
      <c r="F19" s="7"/>
    </row>
    <row r="20" spans="3:6" x14ac:dyDescent="0.25">
      <c r="C20" s="26" t="s">
        <v>9</v>
      </c>
      <c r="D20" s="34">
        <v>0</v>
      </c>
      <c r="E20" s="25"/>
      <c r="F20" s="7"/>
    </row>
    <row r="21" spans="3:6" x14ac:dyDescent="0.25">
      <c r="C21" s="26" t="s">
        <v>10</v>
      </c>
      <c r="D21" s="34">
        <v>0</v>
      </c>
      <c r="E21" s="25"/>
      <c r="F21" s="7"/>
    </row>
    <row r="22" spans="3:6" x14ac:dyDescent="0.25">
      <c r="C22" s="26" t="s">
        <v>11</v>
      </c>
      <c r="D22" s="34">
        <v>500000</v>
      </c>
      <c r="E22" s="25"/>
      <c r="F22" s="7"/>
    </row>
    <row r="23" spans="3:6" x14ac:dyDescent="0.25">
      <c r="C23" s="26" t="s">
        <v>12</v>
      </c>
      <c r="D23" s="34">
        <v>75000</v>
      </c>
      <c r="E23" s="25"/>
    </row>
    <row r="24" spans="3:6" x14ac:dyDescent="0.25">
      <c r="C24" s="26" t="s">
        <v>13</v>
      </c>
      <c r="D24" s="34">
        <v>2544000</v>
      </c>
      <c r="E24" s="25"/>
    </row>
    <row r="25" spans="3:6" x14ac:dyDescent="0.25">
      <c r="C25" s="26" t="s">
        <v>14</v>
      </c>
      <c r="D25" s="34">
        <v>500000</v>
      </c>
      <c r="E25" s="25"/>
    </row>
    <row r="26" spans="3:6" x14ac:dyDescent="0.25">
      <c r="C26" s="26" t="s">
        <v>15</v>
      </c>
      <c r="D26" s="34">
        <v>3440000</v>
      </c>
      <c r="E26" s="25"/>
    </row>
    <row r="27" spans="3:6" x14ac:dyDescent="0.25">
      <c r="C27" s="26" t="s">
        <v>16</v>
      </c>
      <c r="D27" s="34">
        <v>0</v>
      </c>
      <c r="E27" s="25"/>
    </row>
    <row r="28" spans="3:6" x14ac:dyDescent="0.25">
      <c r="C28" s="23" t="s">
        <v>17</v>
      </c>
      <c r="D28" s="34"/>
      <c r="E28" s="25"/>
    </row>
    <row r="29" spans="3:6" x14ac:dyDescent="0.25">
      <c r="C29" s="26" t="s">
        <v>18</v>
      </c>
      <c r="D29" s="34">
        <v>11824711</v>
      </c>
      <c r="E29" s="25"/>
    </row>
    <row r="30" spans="3:6" x14ac:dyDescent="0.25">
      <c r="C30" s="26" t="s">
        <v>19</v>
      </c>
      <c r="D30" s="34">
        <v>745000</v>
      </c>
      <c r="E30" s="25"/>
    </row>
    <row r="31" spans="3:6" x14ac:dyDescent="0.25">
      <c r="C31" s="26" t="s">
        <v>20</v>
      </c>
      <c r="D31" s="34">
        <v>1360000</v>
      </c>
      <c r="E31" s="25"/>
    </row>
    <row r="32" spans="3:6" x14ac:dyDescent="0.25">
      <c r="C32" s="26" t="s">
        <v>21</v>
      </c>
      <c r="D32" s="34">
        <v>375000</v>
      </c>
      <c r="E32" s="25"/>
    </row>
    <row r="33" spans="3:5" x14ac:dyDescent="0.25">
      <c r="C33" s="26" t="s">
        <v>22</v>
      </c>
      <c r="D33" s="34">
        <v>1125000</v>
      </c>
      <c r="E33" s="25"/>
    </row>
    <row r="34" spans="3:5" x14ac:dyDescent="0.25">
      <c r="C34" s="26" t="s">
        <v>23</v>
      </c>
      <c r="D34" s="34">
        <v>3730000</v>
      </c>
      <c r="E34" s="25"/>
    </row>
    <row r="35" spans="3:5" x14ac:dyDescent="0.25">
      <c r="C35" s="26" t="s">
        <v>24</v>
      </c>
      <c r="D35" s="34">
        <v>2255000</v>
      </c>
      <c r="E35" s="25"/>
    </row>
    <row r="36" spans="3:5" x14ac:dyDescent="0.25">
      <c r="C36" s="26" t="s">
        <v>25</v>
      </c>
      <c r="D36" s="34">
        <v>0</v>
      </c>
      <c r="E36" s="25"/>
    </row>
    <row r="37" spans="3:5" x14ac:dyDescent="0.25">
      <c r="C37" s="26" t="s">
        <v>26</v>
      </c>
      <c r="D37" s="34">
        <v>3720524</v>
      </c>
      <c r="E37" s="25"/>
    </row>
    <row r="38" spans="3:5" x14ac:dyDescent="0.25">
      <c r="C38" s="23" t="s">
        <v>27</v>
      </c>
      <c r="D38" s="34"/>
      <c r="E38" s="25"/>
    </row>
    <row r="39" spans="3:5" x14ac:dyDescent="0.25">
      <c r="C39" s="26" t="s">
        <v>28</v>
      </c>
      <c r="D39" s="34">
        <v>0</v>
      </c>
      <c r="E39" s="25"/>
    </row>
    <row r="40" spans="3:5" x14ac:dyDescent="0.25">
      <c r="C40" s="26" t="s">
        <v>29</v>
      </c>
      <c r="D40" s="34">
        <v>0</v>
      </c>
      <c r="E40" s="25"/>
    </row>
    <row r="41" spans="3:5" x14ac:dyDescent="0.25">
      <c r="C41" s="26" t="s">
        <v>30</v>
      </c>
      <c r="D41" s="34">
        <v>0</v>
      </c>
      <c r="E41" s="25"/>
    </row>
    <row r="42" spans="3:5" x14ac:dyDescent="0.25">
      <c r="C42" s="26" t="s">
        <v>31</v>
      </c>
      <c r="D42" s="34">
        <v>0</v>
      </c>
      <c r="E42" s="25"/>
    </row>
    <row r="43" spans="3:5" x14ac:dyDescent="0.25">
      <c r="C43" s="26" t="s">
        <v>32</v>
      </c>
      <c r="D43" s="34">
        <v>0</v>
      </c>
      <c r="E43" s="25"/>
    </row>
    <row r="44" spans="3:5" x14ac:dyDescent="0.25">
      <c r="C44" s="26" t="s">
        <v>33</v>
      </c>
      <c r="D44" s="34">
        <v>0</v>
      </c>
      <c r="E44" s="25"/>
    </row>
    <row r="45" spans="3:5" x14ac:dyDescent="0.25">
      <c r="C45" s="26" t="s">
        <v>34</v>
      </c>
      <c r="D45" s="34">
        <v>0</v>
      </c>
      <c r="E45" s="25"/>
    </row>
    <row r="46" spans="3:5" x14ac:dyDescent="0.25">
      <c r="C46" s="26" t="s">
        <v>35</v>
      </c>
      <c r="D46" s="34">
        <v>0</v>
      </c>
      <c r="E46" s="25"/>
    </row>
    <row r="47" spans="3:5" x14ac:dyDescent="0.25">
      <c r="C47" s="23" t="s">
        <v>36</v>
      </c>
      <c r="D47" s="34"/>
      <c r="E47" s="25"/>
    </row>
    <row r="48" spans="3:5" x14ac:dyDescent="0.25">
      <c r="C48" s="26" t="s">
        <v>37</v>
      </c>
      <c r="D48" s="34">
        <v>0</v>
      </c>
      <c r="E48" s="25"/>
    </row>
    <row r="49" spans="3:5" x14ac:dyDescent="0.25">
      <c r="C49" s="26" t="s">
        <v>38</v>
      </c>
      <c r="D49" s="34">
        <v>0</v>
      </c>
      <c r="E49" s="25"/>
    </row>
    <row r="50" spans="3:5" x14ac:dyDescent="0.25">
      <c r="C50" s="26" t="s">
        <v>39</v>
      </c>
      <c r="D50" s="34">
        <v>0</v>
      </c>
      <c r="E50" s="25"/>
    </row>
    <row r="51" spans="3:5" x14ac:dyDescent="0.25">
      <c r="C51" s="26" t="s">
        <v>40</v>
      </c>
      <c r="D51" s="34">
        <v>0</v>
      </c>
      <c r="E51" s="25"/>
    </row>
    <row r="52" spans="3:5" x14ac:dyDescent="0.25">
      <c r="C52" s="26" t="s">
        <v>41</v>
      </c>
      <c r="D52" s="34">
        <v>0</v>
      </c>
      <c r="E52" s="25"/>
    </row>
    <row r="53" spans="3:5" x14ac:dyDescent="0.25">
      <c r="C53" s="26" t="s">
        <v>42</v>
      </c>
      <c r="D53" s="34">
        <v>0</v>
      </c>
      <c r="E53" s="25"/>
    </row>
    <row r="54" spans="3:5" x14ac:dyDescent="0.25">
      <c r="C54" s="23" t="s">
        <v>43</v>
      </c>
      <c r="D54" s="34"/>
      <c r="E54" s="25"/>
    </row>
    <row r="55" spans="3:5" x14ac:dyDescent="0.25">
      <c r="C55" s="26" t="s">
        <v>44</v>
      </c>
      <c r="D55" s="34">
        <v>500000</v>
      </c>
      <c r="E55" s="25"/>
    </row>
    <row r="56" spans="3:5" x14ac:dyDescent="0.25">
      <c r="C56" s="26" t="s">
        <v>45</v>
      </c>
      <c r="D56" s="34">
        <v>0</v>
      </c>
      <c r="E56" s="25"/>
    </row>
    <row r="57" spans="3:5" x14ac:dyDescent="0.25">
      <c r="C57" s="26" t="s">
        <v>46</v>
      </c>
      <c r="D57" s="34">
        <v>0</v>
      </c>
      <c r="E57" s="25"/>
    </row>
    <row r="58" spans="3:5" x14ac:dyDescent="0.25">
      <c r="C58" s="26" t="s">
        <v>47</v>
      </c>
      <c r="D58" s="34">
        <v>3205000</v>
      </c>
      <c r="E58" s="25"/>
    </row>
    <row r="59" spans="3:5" x14ac:dyDescent="0.25">
      <c r="C59" s="26" t="s">
        <v>48</v>
      </c>
      <c r="D59" s="34">
        <v>0</v>
      </c>
      <c r="E59" s="25"/>
    </row>
    <row r="60" spans="3:5" x14ac:dyDescent="0.25">
      <c r="C60" s="26" t="s">
        <v>49</v>
      </c>
      <c r="D60" s="34">
        <v>0</v>
      </c>
      <c r="E60" s="25"/>
    </row>
    <row r="61" spans="3:5" x14ac:dyDescent="0.25">
      <c r="C61" s="26" t="s">
        <v>50</v>
      </c>
      <c r="D61" s="34">
        <v>9895000</v>
      </c>
      <c r="E61" s="25"/>
    </row>
    <row r="62" spans="3:5" x14ac:dyDescent="0.25">
      <c r="C62" s="26" t="s">
        <v>51</v>
      </c>
      <c r="D62" s="34">
        <v>0</v>
      </c>
      <c r="E62" s="25"/>
    </row>
    <row r="63" spans="3:5" x14ac:dyDescent="0.25">
      <c r="C63" s="26" t="s">
        <v>52</v>
      </c>
      <c r="D63" s="34">
        <v>0</v>
      </c>
      <c r="E63" s="25"/>
    </row>
    <row r="64" spans="3:5" x14ac:dyDescent="0.25">
      <c r="C64" s="23" t="s">
        <v>53</v>
      </c>
      <c r="D64" s="34"/>
      <c r="E64" s="25"/>
    </row>
    <row r="65" spans="3:5" x14ac:dyDescent="0.25">
      <c r="C65" s="26" t="s">
        <v>54</v>
      </c>
      <c r="D65" s="34">
        <v>2175000</v>
      </c>
      <c r="E65" s="25"/>
    </row>
    <row r="66" spans="3:5" x14ac:dyDescent="0.25">
      <c r="C66" s="26" t="s">
        <v>55</v>
      </c>
      <c r="D66" s="34">
        <v>0</v>
      </c>
      <c r="E66" s="25"/>
    </row>
    <row r="67" spans="3:5" x14ac:dyDescent="0.25">
      <c r="C67" s="26" t="s">
        <v>56</v>
      </c>
      <c r="D67" s="34">
        <v>0</v>
      </c>
      <c r="E67" s="25"/>
    </row>
    <row r="68" spans="3:5" x14ac:dyDescent="0.25">
      <c r="C68" s="26" t="s">
        <v>57</v>
      </c>
      <c r="D68" s="34">
        <v>0</v>
      </c>
      <c r="E68" s="25"/>
    </row>
    <row r="69" spans="3:5" x14ac:dyDescent="0.25">
      <c r="C69" s="23" t="s">
        <v>58</v>
      </c>
      <c r="D69" s="34"/>
      <c r="E69" s="25"/>
    </row>
    <row r="70" spans="3:5" x14ac:dyDescent="0.25">
      <c r="C70" s="26" t="s">
        <v>59</v>
      </c>
      <c r="D70" s="34">
        <v>0</v>
      </c>
      <c r="E70" s="25"/>
    </row>
    <row r="71" spans="3:5" x14ac:dyDescent="0.25">
      <c r="C71" s="26" t="s">
        <v>60</v>
      </c>
      <c r="D71" s="34">
        <v>0</v>
      </c>
      <c r="E71" s="25"/>
    </row>
    <row r="72" spans="3:5" x14ac:dyDescent="0.25">
      <c r="C72" s="23" t="s">
        <v>61</v>
      </c>
      <c r="D72" s="34"/>
      <c r="E72" s="25"/>
    </row>
    <row r="73" spans="3:5" x14ac:dyDescent="0.25">
      <c r="C73" s="26" t="s">
        <v>62</v>
      </c>
      <c r="D73" s="34">
        <v>0</v>
      </c>
      <c r="E73" s="25"/>
    </row>
    <row r="74" spans="3:5" x14ac:dyDescent="0.25">
      <c r="C74" s="26" t="s">
        <v>63</v>
      </c>
      <c r="D74" s="34">
        <v>0</v>
      </c>
      <c r="E74" s="25"/>
    </row>
    <row r="75" spans="3:5" x14ac:dyDescent="0.25">
      <c r="C75" s="26" t="s">
        <v>64</v>
      </c>
      <c r="D75" s="34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4">
        <v>0</v>
      </c>
      <c r="E78" s="25"/>
    </row>
    <row r="79" spans="3:5" x14ac:dyDescent="0.25">
      <c r="C79" s="26" t="s">
        <v>70</v>
      </c>
      <c r="D79" s="34">
        <v>0</v>
      </c>
      <c r="E79" s="25"/>
    </row>
    <row r="80" spans="3:5" x14ac:dyDescent="0.25">
      <c r="C80" s="23" t="s">
        <v>71</v>
      </c>
      <c r="D80" s="34"/>
      <c r="E80" s="25"/>
    </row>
    <row r="81" spans="3:5" x14ac:dyDescent="0.25">
      <c r="C81" s="26" t="s">
        <v>72</v>
      </c>
      <c r="D81" s="34">
        <v>0</v>
      </c>
      <c r="E81" s="25"/>
    </row>
    <row r="82" spans="3:5" x14ac:dyDescent="0.25">
      <c r="C82" s="26" t="s">
        <v>73</v>
      </c>
      <c r="D82" s="34">
        <v>0</v>
      </c>
      <c r="E82" s="25"/>
    </row>
    <row r="83" spans="3:5" x14ac:dyDescent="0.25">
      <c r="C83" s="23" t="s">
        <v>74</v>
      </c>
      <c r="D83" s="34"/>
      <c r="E83" s="25"/>
    </row>
    <row r="84" spans="3:5" x14ac:dyDescent="0.25">
      <c r="C84" s="26" t="s">
        <v>75</v>
      </c>
      <c r="D84" s="34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6" t="s">
        <v>104</v>
      </c>
      <c r="D91" s="118" t="s">
        <v>106</v>
      </c>
      <c r="E91" s="118"/>
    </row>
    <row r="92" spans="3:5" x14ac:dyDescent="0.25">
      <c r="C92" s="35" t="s">
        <v>103</v>
      </c>
      <c r="D92" t="s">
        <v>105</v>
      </c>
    </row>
    <row r="93" spans="3:5" x14ac:dyDescent="0.25">
      <c r="C93" s="35"/>
    </row>
    <row r="95" spans="3:5" ht="20.25" customHeight="1" x14ac:dyDescent="0.25">
      <c r="C95" s="112" t="s">
        <v>95</v>
      </c>
      <c r="D95" s="113"/>
      <c r="E95" s="114"/>
    </row>
    <row r="96" spans="3:5" ht="29.25" customHeight="1" x14ac:dyDescent="0.25">
      <c r="C96" s="115" t="s">
        <v>102</v>
      </c>
      <c r="D96" s="116"/>
      <c r="E96" s="117"/>
    </row>
    <row r="97" spans="3:5" ht="45" customHeight="1" x14ac:dyDescent="0.25">
      <c r="C97" s="112" t="s">
        <v>96</v>
      </c>
      <c r="D97" s="113"/>
      <c r="E97" s="114"/>
    </row>
  </sheetData>
  <mergeCells count="13">
    <mergeCell ref="C95:E95"/>
    <mergeCell ref="C96:E96"/>
    <mergeCell ref="C97:E97"/>
    <mergeCell ref="D91:E91"/>
    <mergeCell ref="C4:E4"/>
    <mergeCell ref="C3:E3"/>
    <mergeCell ref="C7:E7"/>
    <mergeCell ref="C9:C10"/>
    <mergeCell ref="D9:D10"/>
    <mergeCell ref="E9:E10"/>
    <mergeCell ref="C6:E6"/>
    <mergeCell ref="C5:E5"/>
    <mergeCell ref="C8:E8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1:AA99"/>
  <sheetViews>
    <sheetView showGridLines="0" topLeftCell="A64" workbookViewId="0">
      <selection activeCell="B6" sqref="B6:R6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18" width="15.5703125" customWidth="1"/>
  </cols>
  <sheetData>
    <row r="1" spans="2:27" ht="20.25" customHeight="1" x14ac:dyDescent="0.25">
      <c r="B1" s="105" t="s">
        <v>97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</row>
    <row r="2" spans="2:27" ht="15.75" customHeight="1" x14ac:dyDescent="0.25">
      <c r="B2" s="105" t="s">
        <v>98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</row>
    <row r="3" spans="2:27" x14ac:dyDescent="0.25">
      <c r="B3" s="131" t="s">
        <v>121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</row>
    <row r="4" spans="2:27" ht="15.75" customHeight="1" x14ac:dyDescent="0.25">
      <c r="B4" s="122" t="s">
        <v>92</v>
      </c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</row>
    <row r="5" spans="2:27" ht="15.75" customHeight="1" x14ac:dyDescent="0.25">
      <c r="B5" s="122" t="s">
        <v>77</v>
      </c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</row>
    <row r="6" spans="2:27" x14ac:dyDescent="0.25">
      <c r="B6" s="132" t="s">
        <v>100</v>
      </c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</row>
    <row r="7" spans="2:27" ht="25.5" customHeight="1" x14ac:dyDescent="0.25">
      <c r="B7" s="128" t="s">
        <v>66</v>
      </c>
      <c r="C7" s="129" t="s">
        <v>94</v>
      </c>
      <c r="D7" s="129" t="s">
        <v>93</v>
      </c>
      <c r="E7" s="129" t="s">
        <v>119</v>
      </c>
      <c r="F7" s="124" t="s">
        <v>91</v>
      </c>
      <c r="G7" s="125"/>
      <c r="H7" s="125"/>
      <c r="I7" s="125"/>
      <c r="J7" s="126"/>
      <c r="K7" s="126"/>
      <c r="L7" s="126"/>
      <c r="M7" s="126"/>
      <c r="N7" s="126"/>
      <c r="O7" s="126"/>
      <c r="P7" s="126"/>
      <c r="Q7" s="126"/>
      <c r="R7" s="127"/>
    </row>
    <row r="8" spans="2:27" ht="25.5" customHeight="1" x14ac:dyDescent="0.25">
      <c r="B8" s="128"/>
      <c r="C8" s="130"/>
      <c r="D8" s="130"/>
      <c r="E8" s="130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114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78</v>
      </c>
    </row>
    <row r="9" spans="2:27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7"/>
      <c r="T9" s="7"/>
      <c r="U9" s="7"/>
      <c r="V9" s="7"/>
      <c r="W9" s="7"/>
      <c r="X9" s="7"/>
      <c r="Y9" s="7"/>
      <c r="Z9" s="7"/>
      <c r="AA9" s="7"/>
    </row>
    <row r="10" spans="2:27" ht="15" customHeight="1" x14ac:dyDescent="0.25">
      <c r="B10" s="69" t="s">
        <v>1</v>
      </c>
      <c r="C10" s="60"/>
      <c r="D10" s="76">
        <v>0</v>
      </c>
      <c r="E10" s="81">
        <v>0</v>
      </c>
      <c r="F10" s="79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62"/>
      <c r="S10" s="7"/>
      <c r="T10" s="7"/>
      <c r="U10" s="7"/>
      <c r="V10" s="7"/>
      <c r="W10" s="7"/>
      <c r="X10" s="7"/>
      <c r="Y10" s="7"/>
      <c r="Z10" s="7"/>
      <c r="AA10" s="7"/>
    </row>
    <row r="11" spans="2:27" ht="15" customHeight="1" x14ac:dyDescent="0.25">
      <c r="B11" s="68" t="s">
        <v>2</v>
      </c>
      <c r="C11" s="56">
        <v>65552828</v>
      </c>
      <c r="D11" s="77">
        <v>0</v>
      </c>
      <c r="E11" s="82">
        <v>0</v>
      </c>
      <c r="F11" s="80">
        <v>4670733.33</v>
      </c>
      <c r="G11" s="63" t="s">
        <v>117</v>
      </c>
      <c r="H11" s="64" t="s">
        <v>117</v>
      </c>
      <c r="I11" s="63" t="s">
        <v>117</v>
      </c>
      <c r="J11" s="63" t="s">
        <v>117</v>
      </c>
      <c r="K11" s="63" t="s">
        <v>117</v>
      </c>
      <c r="L11" s="63" t="s">
        <v>117</v>
      </c>
      <c r="M11" s="63" t="s">
        <v>117</v>
      </c>
      <c r="N11" s="63" t="s">
        <v>117</v>
      </c>
      <c r="O11" s="63" t="s">
        <v>117</v>
      </c>
      <c r="P11" s="63" t="s">
        <v>117</v>
      </c>
      <c r="Q11" s="63" t="s">
        <v>117</v>
      </c>
      <c r="R11" s="71">
        <f>+SUM(F11:Q11)</f>
        <v>4670733.33</v>
      </c>
      <c r="S11" s="7"/>
      <c r="T11" s="7"/>
      <c r="U11" s="7"/>
      <c r="V11" s="7"/>
      <c r="W11" s="7"/>
      <c r="X11" s="7"/>
      <c r="Y11" s="7"/>
      <c r="Z11" s="7"/>
      <c r="AA11" s="7"/>
    </row>
    <row r="12" spans="2:27" s="26" customFormat="1" ht="15" customHeight="1" x14ac:dyDescent="0.2">
      <c r="B12" s="68" t="s">
        <v>3</v>
      </c>
      <c r="C12" s="56">
        <v>11940000</v>
      </c>
      <c r="D12" s="77">
        <v>0</v>
      </c>
      <c r="E12" s="82">
        <v>0</v>
      </c>
      <c r="F12" s="80">
        <v>210000</v>
      </c>
      <c r="G12" s="63" t="s">
        <v>117</v>
      </c>
      <c r="H12" s="64" t="s">
        <v>117</v>
      </c>
      <c r="I12" s="63" t="s">
        <v>117</v>
      </c>
      <c r="J12" s="63" t="s">
        <v>117</v>
      </c>
      <c r="K12" s="63" t="s">
        <v>117</v>
      </c>
      <c r="L12" s="63" t="s">
        <v>117</v>
      </c>
      <c r="M12" s="63" t="s">
        <v>117</v>
      </c>
      <c r="N12" s="63" t="s">
        <v>117</v>
      </c>
      <c r="O12" s="63" t="s">
        <v>117</v>
      </c>
      <c r="P12" s="63" t="s">
        <v>117</v>
      </c>
      <c r="Q12" s="63" t="s">
        <v>117</v>
      </c>
      <c r="R12" s="71">
        <f t="shared" ref="R12:R75" si="0">+SUM(F12:Q12)</f>
        <v>210000</v>
      </c>
      <c r="S12" s="56"/>
      <c r="T12" s="57"/>
      <c r="U12" s="58"/>
      <c r="V12" s="58"/>
      <c r="W12" s="59"/>
      <c r="X12" s="58"/>
      <c r="Y12" s="58"/>
      <c r="Z12" s="58"/>
      <c r="AA12" s="58"/>
    </row>
    <row r="13" spans="2:27" s="26" customFormat="1" ht="15" customHeight="1" x14ac:dyDescent="0.2">
      <c r="B13" s="68" t="s">
        <v>4</v>
      </c>
      <c r="C13" s="56">
        <v>0</v>
      </c>
      <c r="D13" s="77">
        <v>0</v>
      </c>
      <c r="E13" s="82">
        <v>0</v>
      </c>
      <c r="F13" s="80">
        <v>0</v>
      </c>
      <c r="G13" s="63">
        <v>0</v>
      </c>
      <c r="H13" s="65"/>
      <c r="I13" s="63">
        <v>0</v>
      </c>
      <c r="J13" s="63"/>
      <c r="K13" s="63">
        <v>0</v>
      </c>
      <c r="L13" s="63"/>
      <c r="M13" s="63"/>
      <c r="N13" s="63"/>
      <c r="O13" s="63"/>
      <c r="P13" s="63"/>
      <c r="Q13" s="63"/>
      <c r="R13" s="71">
        <f t="shared" si="0"/>
        <v>0</v>
      </c>
    </row>
    <row r="14" spans="2:27" s="26" customFormat="1" ht="15" customHeight="1" x14ac:dyDescent="0.2">
      <c r="B14" s="68" t="s">
        <v>5</v>
      </c>
      <c r="C14" s="56">
        <v>0</v>
      </c>
      <c r="D14" s="77">
        <v>0</v>
      </c>
      <c r="E14" s="82"/>
      <c r="F14" s="80">
        <v>0</v>
      </c>
      <c r="G14" s="63">
        <v>0</v>
      </c>
      <c r="H14" s="65"/>
      <c r="I14" s="63">
        <v>0</v>
      </c>
      <c r="J14" s="63"/>
      <c r="K14" s="63">
        <v>0</v>
      </c>
      <c r="L14" s="63"/>
      <c r="M14" s="63"/>
      <c r="N14" s="63"/>
      <c r="O14" s="63"/>
      <c r="P14" s="63"/>
      <c r="Q14" s="63"/>
      <c r="R14" s="71">
        <f t="shared" si="0"/>
        <v>0</v>
      </c>
    </row>
    <row r="15" spans="2:27" s="26" customFormat="1" ht="15" customHeight="1" x14ac:dyDescent="0.2">
      <c r="B15" s="68" t="s">
        <v>6</v>
      </c>
      <c r="C15" s="56">
        <v>9260000</v>
      </c>
      <c r="D15" s="77">
        <v>0</v>
      </c>
      <c r="E15" s="82">
        <v>0</v>
      </c>
      <c r="F15" s="80">
        <v>710401.78</v>
      </c>
      <c r="G15" s="63" t="s">
        <v>117</v>
      </c>
      <c r="H15" s="64" t="s">
        <v>117</v>
      </c>
      <c r="I15" s="63" t="s">
        <v>117</v>
      </c>
      <c r="J15" s="63" t="s">
        <v>117</v>
      </c>
      <c r="K15" s="63" t="s">
        <v>117</v>
      </c>
      <c r="L15" s="63" t="s">
        <v>117</v>
      </c>
      <c r="M15" s="63" t="s">
        <v>117</v>
      </c>
      <c r="N15" s="63" t="s">
        <v>117</v>
      </c>
      <c r="O15" s="63" t="s">
        <v>117</v>
      </c>
      <c r="P15" s="63" t="s">
        <v>117</v>
      </c>
      <c r="Q15" s="63" t="s">
        <v>117</v>
      </c>
      <c r="R15" s="71">
        <f t="shared" si="0"/>
        <v>710401.78</v>
      </c>
    </row>
    <row r="16" spans="2:27" s="26" customFormat="1" ht="15" customHeight="1" x14ac:dyDescent="0.2">
      <c r="B16" s="68" t="s">
        <v>7</v>
      </c>
      <c r="C16" s="56">
        <v>0</v>
      </c>
      <c r="D16" s="77">
        <v>0</v>
      </c>
      <c r="E16" s="82">
        <v>0</v>
      </c>
      <c r="F16" s="80">
        <v>0</v>
      </c>
      <c r="G16" s="63"/>
      <c r="H16" s="65"/>
      <c r="I16" s="63">
        <v>0</v>
      </c>
      <c r="J16" s="63"/>
      <c r="K16" s="63"/>
      <c r="L16" s="63"/>
      <c r="M16" s="63"/>
      <c r="N16" s="63"/>
      <c r="O16" s="63"/>
      <c r="P16" s="63"/>
      <c r="Q16" s="63"/>
      <c r="R16" s="71">
        <f t="shared" si="0"/>
        <v>0</v>
      </c>
    </row>
    <row r="17" spans="2:18" s="26" customFormat="1" ht="15" customHeight="1" x14ac:dyDescent="0.2">
      <c r="B17" s="68" t="s">
        <v>8</v>
      </c>
      <c r="C17" s="56">
        <v>3990000</v>
      </c>
      <c r="D17" s="77">
        <v>0</v>
      </c>
      <c r="E17" s="82">
        <v>0</v>
      </c>
      <c r="F17" s="80">
        <v>0</v>
      </c>
      <c r="G17" s="63">
        <v>0</v>
      </c>
      <c r="H17" s="74" t="s">
        <v>117</v>
      </c>
      <c r="I17" s="63">
        <v>0</v>
      </c>
      <c r="J17" s="63" t="s">
        <v>117</v>
      </c>
      <c r="K17" s="63" t="s">
        <v>117</v>
      </c>
      <c r="L17" s="63" t="s">
        <v>117</v>
      </c>
      <c r="M17" s="63" t="s">
        <v>117</v>
      </c>
      <c r="N17" s="63" t="s">
        <v>117</v>
      </c>
      <c r="O17" s="63" t="s">
        <v>117</v>
      </c>
      <c r="P17" s="63" t="s">
        <v>117</v>
      </c>
      <c r="Q17" s="63"/>
      <c r="R17" s="71">
        <f t="shared" si="0"/>
        <v>0</v>
      </c>
    </row>
    <row r="18" spans="2:18" s="26" customFormat="1" ht="15" customHeight="1" x14ac:dyDescent="0.2">
      <c r="B18" s="68" t="s">
        <v>9</v>
      </c>
      <c r="C18" s="56">
        <v>620000</v>
      </c>
      <c r="D18" s="77">
        <v>0</v>
      </c>
      <c r="E18" s="82">
        <v>0</v>
      </c>
      <c r="F18" s="80">
        <v>0</v>
      </c>
      <c r="G18" s="63">
        <v>0</v>
      </c>
      <c r="H18" s="65">
        <v>0</v>
      </c>
      <c r="I18" s="63">
        <v>0</v>
      </c>
      <c r="J18" s="63"/>
      <c r="K18" s="63" t="s">
        <v>117</v>
      </c>
      <c r="L18" s="63"/>
      <c r="M18" s="63"/>
      <c r="N18" s="63"/>
      <c r="O18" s="63"/>
      <c r="P18" s="63"/>
      <c r="Q18" s="63"/>
      <c r="R18" s="71">
        <f t="shared" si="0"/>
        <v>0</v>
      </c>
    </row>
    <row r="19" spans="2:18" s="26" customFormat="1" ht="15" customHeight="1" x14ac:dyDescent="0.2">
      <c r="B19" s="68" t="s">
        <v>10</v>
      </c>
      <c r="C19" s="56">
        <v>120000</v>
      </c>
      <c r="D19" s="77">
        <v>0</v>
      </c>
      <c r="E19" s="82">
        <v>0</v>
      </c>
      <c r="F19" s="80">
        <v>0</v>
      </c>
      <c r="G19" s="63">
        <v>0</v>
      </c>
      <c r="H19" s="65">
        <v>0</v>
      </c>
      <c r="I19" s="63">
        <v>0</v>
      </c>
      <c r="J19" s="63"/>
      <c r="K19" s="63"/>
      <c r="L19" s="63"/>
      <c r="M19" s="63"/>
      <c r="N19" s="63"/>
      <c r="O19" s="63"/>
      <c r="P19" s="63"/>
      <c r="Q19" s="63"/>
      <c r="R19" s="71">
        <f t="shared" si="0"/>
        <v>0</v>
      </c>
    </row>
    <row r="20" spans="2:18" s="26" customFormat="1" ht="15" customHeight="1" x14ac:dyDescent="0.2">
      <c r="B20" s="68" t="s">
        <v>11</v>
      </c>
      <c r="C20" s="56">
        <v>240000</v>
      </c>
      <c r="D20" s="77">
        <v>0</v>
      </c>
      <c r="E20" s="82">
        <v>0</v>
      </c>
      <c r="F20" s="80">
        <v>0</v>
      </c>
      <c r="G20" s="63">
        <v>0</v>
      </c>
      <c r="H20" s="65">
        <v>0</v>
      </c>
      <c r="I20" s="63">
        <v>0</v>
      </c>
      <c r="J20" s="63"/>
      <c r="K20" s="63"/>
      <c r="L20" s="63"/>
      <c r="M20" s="63"/>
      <c r="N20" s="63"/>
      <c r="O20" s="63"/>
      <c r="P20" s="63"/>
      <c r="Q20" s="63"/>
      <c r="R20" s="71">
        <f t="shared" si="0"/>
        <v>0</v>
      </c>
    </row>
    <row r="21" spans="2:18" s="26" customFormat="1" ht="15" customHeight="1" x14ac:dyDescent="0.2">
      <c r="B21" s="68" t="s">
        <v>12</v>
      </c>
      <c r="C21" s="56">
        <v>10000</v>
      </c>
      <c r="D21" s="77">
        <v>0</v>
      </c>
      <c r="E21" s="82">
        <v>0</v>
      </c>
      <c r="F21" s="80">
        <v>0</v>
      </c>
      <c r="G21" s="63">
        <v>0</v>
      </c>
      <c r="H21" s="65">
        <v>0</v>
      </c>
      <c r="I21" s="63">
        <v>0</v>
      </c>
      <c r="J21" s="63"/>
      <c r="K21" s="63" t="s">
        <v>117</v>
      </c>
      <c r="L21" s="63"/>
      <c r="M21" s="63"/>
      <c r="N21" s="63"/>
      <c r="O21" s="63"/>
      <c r="P21" s="63"/>
      <c r="Q21" s="63"/>
      <c r="R21" s="71">
        <f t="shared" si="0"/>
        <v>0</v>
      </c>
    </row>
    <row r="22" spans="2:18" s="26" customFormat="1" ht="15" customHeight="1" x14ac:dyDescent="0.2">
      <c r="B22" s="68" t="s">
        <v>13</v>
      </c>
      <c r="C22" s="56">
        <v>2050000</v>
      </c>
      <c r="D22" s="77">
        <v>0</v>
      </c>
      <c r="E22" s="82">
        <v>0</v>
      </c>
      <c r="F22" s="80">
        <v>0</v>
      </c>
      <c r="G22" s="63">
        <v>0</v>
      </c>
      <c r="H22" s="64" t="s">
        <v>117</v>
      </c>
      <c r="I22" s="63" t="s">
        <v>117</v>
      </c>
      <c r="J22" s="63">
        <v>0</v>
      </c>
      <c r="K22" s="63" t="s">
        <v>117</v>
      </c>
      <c r="L22" s="63" t="s">
        <v>117</v>
      </c>
      <c r="M22" s="63" t="s">
        <v>117</v>
      </c>
      <c r="N22" s="63" t="s">
        <v>117</v>
      </c>
      <c r="O22" s="63" t="s">
        <v>117</v>
      </c>
      <c r="P22" s="63" t="s">
        <v>117</v>
      </c>
      <c r="Q22" s="63" t="s">
        <v>117</v>
      </c>
      <c r="R22" s="71">
        <f t="shared" si="0"/>
        <v>0</v>
      </c>
    </row>
    <row r="23" spans="2:18" s="26" customFormat="1" ht="21.75" customHeight="1" x14ac:dyDescent="0.2">
      <c r="B23" s="67" t="s">
        <v>14</v>
      </c>
      <c r="C23" s="72">
        <v>754000</v>
      </c>
      <c r="D23" s="77">
        <v>0</v>
      </c>
      <c r="E23" s="82">
        <v>0</v>
      </c>
      <c r="F23" s="80">
        <v>0</v>
      </c>
      <c r="G23" s="63">
        <v>0</v>
      </c>
      <c r="H23" s="64">
        <v>0</v>
      </c>
      <c r="I23" s="63">
        <v>0</v>
      </c>
      <c r="J23" s="63" t="s">
        <v>117</v>
      </c>
      <c r="K23" s="63"/>
      <c r="L23" s="63"/>
      <c r="M23" s="63"/>
      <c r="N23" s="63"/>
      <c r="O23" s="63"/>
      <c r="P23" s="63"/>
      <c r="Q23" s="63" t="s">
        <v>117</v>
      </c>
      <c r="R23" s="71">
        <f t="shared" si="0"/>
        <v>0</v>
      </c>
    </row>
    <row r="24" spans="2:18" s="26" customFormat="1" ht="15" customHeight="1" x14ac:dyDescent="0.2">
      <c r="B24" s="67" t="s">
        <v>15</v>
      </c>
      <c r="C24" s="73">
        <v>6070000</v>
      </c>
      <c r="D24" s="77">
        <v>0</v>
      </c>
      <c r="E24" s="82">
        <v>0</v>
      </c>
      <c r="F24" s="80">
        <v>0</v>
      </c>
      <c r="G24" s="63">
        <v>0</v>
      </c>
      <c r="H24" s="64" t="s">
        <v>117</v>
      </c>
      <c r="I24" s="63" t="s">
        <v>117</v>
      </c>
      <c r="J24" s="63" t="s">
        <v>117</v>
      </c>
      <c r="K24" s="63" t="s">
        <v>117</v>
      </c>
      <c r="L24" s="63" t="s">
        <v>117</v>
      </c>
      <c r="M24" s="63" t="s">
        <v>117</v>
      </c>
      <c r="N24" s="63" t="s">
        <v>117</v>
      </c>
      <c r="O24" s="63" t="s">
        <v>117</v>
      </c>
      <c r="P24" s="63" t="s">
        <v>117</v>
      </c>
      <c r="Q24" s="63" t="s">
        <v>117</v>
      </c>
      <c r="R24" s="71">
        <f t="shared" si="0"/>
        <v>0</v>
      </c>
    </row>
    <row r="25" spans="2:18" s="26" customFormat="1" ht="15" customHeight="1" x14ac:dyDescent="0.2">
      <c r="B25" s="70" t="s">
        <v>16</v>
      </c>
      <c r="C25" s="56">
        <v>250000</v>
      </c>
      <c r="D25" s="77">
        <v>0</v>
      </c>
      <c r="E25" s="82">
        <v>0</v>
      </c>
      <c r="F25" s="80">
        <v>0</v>
      </c>
      <c r="G25" s="63">
        <v>0</v>
      </c>
      <c r="H25" s="64"/>
      <c r="I25" s="63">
        <v>0</v>
      </c>
      <c r="J25" s="63"/>
      <c r="K25" s="63"/>
      <c r="L25" s="63"/>
      <c r="M25" s="63"/>
      <c r="N25" s="63"/>
      <c r="O25" s="63"/>
      <c r="P25" s="63"/>
      <c r="Q25" s="63"/>
      <c r="R25" s="71">
        <f t="shared" si="0"/>
        <v>0</v>
      </c>
    </row>
    <row r="26" spans="2:18" s="26" customFormat="1" ht="15" customHeight="1" x14ac:dyDescent="0.2">
      <c r="B26" s="70" t="s">
        <v>17</v>
      </c>
      <c r="C26" s="56">
        <v>0</v>
      </c>
      <c r="D26" s="77">
        <v>0</v>
      </c>
      <c r="E26" s="82">
        <v>0</v>
      </c>
      <c r="F26" s="80">
        <v>0</v>
      </c>
      <c r="G26" s="63">
        <v>0</v>
      </c>
      <c r="H26" s="65"/>
      <c r="I26" s="63">
        <v>0</v>
      </c>
      <c r="J26" s="63"/>
      <c r="K26" s="63"/>
      <c r="L26" s="63"/>
      <c r="M26" s="63"/>
      <c r="N26" s="63" t="s">
        <v>117</v>
      </c>
      <c r="O26" s="63"/>
      <c r="P26" s="63"/>
      <c r="Q26" s="63"/>
      <c r="R26" s="71">
        <f t="shared" si="0"/>
        <v>0</v>
      </c>
    </row>
    <row r="27" spans="2:18" s="26" customFormat="1" ht="15" customHeight="1" x14ac:dyDescent="0.2">
      <c r="B27" s="70" t="s">
        <v>18</v>
      </c>
      <c r="C27" s="56">
        <v>10047172</v>
      </c>
      <c r="D27" s="77">
        <v>0</v>
      </c>
      <c r="E27" s="82"/>
      <c r="F27" s="80">
        <v>0</v>
      </c>
      <c r="G27" s="63"/>
      <c r="H27" s="64" t="s">
        <v>117</v>
      </c>
      <c r="I27" s="63" t="s">
        <v>117</v>
      </c>
      <c r="J27" s="63" t="s">
        <v>117</v>
      </c>
      <c r="K27" s="63" t="s">
        <v>117</v>
      </c>
      <c r="L27" s="63" t="s">
        <v>117</v>
      </c>
      <c r="M27" s="63" t="s">
        <v>117</v>
      </c>
      <c r="N27" s="63" t="s">
        <v>117</v>
      </c>
      <c r="O27" s="63" t="s">
        <v>117</v>
      </c>
      <c r="P27" s="63" t="s">
        <v>117</v>
      </c>
      <c r="Q27" s="63" t="s">
        <v>117</v>
      </c>
      <c r="R27" s="71">
        <f t="shared" si="0"/>
        <v>0</v>
      </c>
    </row>
    <row r="28" spans="2:18" s="26" customFormat="1" ht="15" customHeight="1" x14ac:dyDescent="0.2">
      <c r="B28" s="70" t="s">
        <v>19</v>
      </c>
      <c r="C28" s="56">
        <v>190000</v>
      </c>
      <c r="D28" s="77">
        <v>0</v>
      </c>
      <c r="E28" s="82">
        <v>0</v>
      </c>
      <c r="F28" s="80">
        <v>0</v>
      </c>
      <c r="G28" s="63">
        <v>0</v>
      </c>
      <c r="H28" s="64" t="s">
        <v>117</v>
      </c>
      <c r="I28" s="63">
        <v>0</v>
      </c>
      <c r="J28" s="63"/>
      <c r="K28" s="63"/>
      <c r="L28" s="63"/>
      <c r="M28" s="63"/>
      <c r="N28" s="63"/>
      <c r="O28" s="63"/>
      <c r="P28" s="63" t="s">
        <v>117</v>
      </c>
      <c r="Q28" s="63"/>
      <c r="R28" s="71">
        <f t="shared" si="0"/>
        <v>0</v>
      </c>
    </row>
    <row r="29" spans="2:18" s="26" customFormat="1" ht="15" customHeight="1" x14ac:dyDescent="0.2">
      <c r="B29" s="70" t="s">
        <v>20</v>
      </c>
      <c r="C29" s="56">
        <v>1007000</v>
      </c>
      <c r="D29" s="77">
        <v>0</v>
      </c>
      <c r="E29" s="82">
        <v>0</v>
      </c>
      <c r="F29" s="80">
        <v>0</v>
      </c>
      <c r="G29" s="63">
        <v>0</v>
      </c>
      <c r="H29" s="64" t="s">
        <v>117</v>
      </c>
      <c r="I29" s="63" t="s">
        <v>117</v>
      </c>
      <c r="J29" s="63"/>
      <c r="K29" s="63"/>
      <c r="L29" s="63"/>
      <c r="M29" s="63"/>
      <c r="N29" s="63"/>
      <c r="O29" s="63"/>
      <c r="P29" s="63"/>
      <c r="Q29" s="63"/>
      <c r="R29" s="71">
        <f t="shared" si="0"/>
        <v>0</v>
      </c>
    </row>
    <row r="30" spans="2:18" s="26" customFormat="1" ht="15" customHeight="1" x14ac:dyDescent="0.2">
      <c r="B30" s="70" t="s">
        <v>21</v>
      </c>
      <c r="C30" s="56">
        <v>225000</v>
      </c>
      <c r="D30" s="77">
        <v>0</v>
      </c>
      <c r="E30" s="82">
        <v>0</v>
      </c>
      <c r="F30" s="80">
        <v>0</v>
      </c>
      <c r="G30" s="63">
        <v>0</v>
      </c>
      <c r="H30" s="64" t="s">
        <v>117</v>
      </c>
      <c r="I30" s="63">
        <v>0</v>
      </c>
      <c r="J30" s="63"/>
      <c r="K30" s="63"/>
      <c r="L30" s="63"/>
      <c r="M30" s="63"/>
      <c r="N30" s="63"/>
      <c r="O30" s="63"/>
      <c r="P30" s="63"/>
      <c r="Q30" s="63"/>
      <c r="R30" s="71">
        <f t="shared" si="0"/>
        <v>0</v>
      </c>
    </row>
    <row r="31" spans="2:18" s="26" customFormat="1" ht="15" customHeight="1" x14ac:dyDescent="0.2">
      <c r="B31" s="70" t="s">
        <v>22</v>
      </c>
      <c r="C31" s="56">
        <v>825000</v>
      </c>
      <c r="D31" s="77">
        <v>0</v>
      </c>
      <c r="E31" s="82">
        <v>0</v>
      </c>
      <c r="F31" s="80">
        <v>0</v>
      </c>
      <c r="G31" s="63">
        <v>0</v>
      </c>
      <c r="H31" s="64" t="s">
        <v>117</v>
      </c>
      <c r="I31" s="63" t="s">
        <v>117</v>
      </c>
      <c r="J31" s="63"/>
      <c r="K31" s="63"/>
      <c r="L31" s="63"/>
      <c r="M31" s="63"/>
      <c r="N31" s="63"/>
      <c r="O31" s="63"/>
      <c r="P31" s="63"/>
      <c r="Q31" s="63"/>
      <c r="R31" s="71">
        <f t="shared" si="0"/>
        <v>0</v>
      </c>
    </row>
    <row r="32" spans="2:18" s="26" customFormat="1" ht="15" customHeight="1" x14ac:dyDescent="0.2">
      <c r="B32" s="70" t="s">
        <v>23</v>
      </c>
      <c r="C32" s="56">
        <v>6150000</v>
      </c>
      <c r="D32" s="77">
        <v>0</v>
      </c>
      <c r="E32" s="82">
        <v>0</v>
      </c>
      <c r="F32" s="80">
        <v>0</v>
      </c>
      <c r="G32" s="63">
        <v>0</v>
      </c>
      <c r="H32" s="64" t="s">
        <v>117</v>
      </c>
      <c r="I32" s="63" t="s">
        <v>117</v>
      </c>
      <c r="J32" s="63"/>
      <c r="K32" s="63"/>
      <c r="L32" s="63"/>
      <c r="M32" s="63"/>
      <c r="N32" s="63"/>
      <c r="O32" s="63"/>
      <c r="P32" s="63"/>
      <c r="Q32" s="63"/>
      <c r="R32" s="71">
        <f t="shared" si="0"/>
        <v>0</v>
      </c>
    </row>
    <row r="33" spans="2:18" s="26" customFormat="1" ht="15" customHeight="1" x14ac:dyDescent="0.2">
      <c r="B33" s="70" t="s">
        <v>24</v>
      </c>
      <c r="C33" s="56">
        <v>4435000</v>
      </c>
      <c r="D33" s="77">
        <v>0</v>
      </c>
      <c r="E33" s="82">
        <v>0</v>
      </c>
      <c r="F33" s="80">
        <v>0</v>
      </c>
      <c r="G33" s="63">
        <v>0</v>
      </c>
      <c r="H33" s="64" t="s">
        <v>117</v>
      </c>
      <c r="I33" s="63" t="s">
        <v>117</v>
      </c>
      <c r="J33" s="63"/>
      <c r="K33" s="63"/>
      <c r="L33" s="63"/>
      <c r="M33" s="63"/>
      <c r="N33" s="63"/>
      <c r="O33" s="63"/>
      <c r="P33" s="63"/>
      <c r="Q33" s="63"/>
      <c r="R33" s="71">
        <f t="shared" si="0"/>
        <v>0</v>
      </c>
    </row>
    <row r="34" spans="2:18" s="26" customFormat="1" ht="15" customHeight="1" x14ac:dyDescent="0.2">
      <c r="B34" s="70" t="s">
        <v>25</v>
      </c>
      <c r="C34" s="56">
        <v>0</v>
      </c>
      <c r="D34" s="77">
        <v>0</v>
      </c>
      <c r="E34" s="82">
        <v>0</v>
      </c>
      <c r="F34" s="80">
        <v>0</v>
      </c>
      <c r="G34" s="63">
        <v>0</v>
      </c>
      <c r="H34" s="65">
        <v>0</v>
      </c>
      <c r="I34" s="63">
        <v>0</v>
      </c>
      <c r="J34" s="63"/>
      <c r="K34" s="63"/>
      <c r="L34" s="63"/>
      <c r="M34" s="63"/>
      <c r="N34" s="63"/>
      <c r="O34" s="63"/>
      <c r="P34" s="63"/>
      <c r="Q34" s="63"/>
      <c r="R34" s="71">
        <f t="shared" si="0"/>
        <v>0</v>
      </c>
    </row>
    <row r="35" spans="2:18" s="26" customFormat="1" ht="15" customHeight="1" x14ac:dyDescent="0.2">
      <c r="B35" s="70" t="s">
        <v>26</v>
      </c>
      <c r="C35" s="56">
        <v>4120000</v>
      </c>
      <c r="D35" s="77">
        <v>0</v>
      </c>
      <c r="E35" s="82">
        <v>0</v>
      </c>
      <c r="F35" s="80">
        <v>0</v>
      </c>
      <c r="G35" s="63">
        <v>0</v>
      </c>
      <c r="H35" s="64" t="s">
        <v>117</v>
      </c>
      <c r="I35" s="63" t="s">
        <v>117</v>
      </c>
      <c r="J35" s="63" t="s">
        <v>117</v>
      </c>
      <c r="K35" s="63"/>
      <c r="L35" s="63" t="s">
        <v>117</v>
      </c>
      <c r="M35" s="63"/>
      <c r="N35" s="63"/>
      <c r="O35" s="63"/>
      <c r="P35" s="63"/>
      <c r="Q35" s="63" t="s">
        <v>117</v>
      </c>
      <c r="R35" s="71">
        <f t="shared" si="0"/>
        <v>0</v>
      </c>
    </row>
    <row r="36" spans="2:18" s="26" customFormat="1" ht="15" customHeight="1" x14ac:dyDescent="0.2">
      <c r="B36" s="70" t="s">
        <v>27</v>
      </c>
      <c r="C36" s="56">
        <v>0</v>
      </c>
      <c r="D36" s="77">
        <v>0</v>
      </c>
      <c r="E36" s="82">
        <v>0</v>
      </c>
      <c r="F36" s="80">
        <v>0</v>
      </c>
      <c r="G36" s="63">
        <v>0</v>
      </c>
      <c r="H36" s="64"/>
      <c r="I36" s="63" t="s">
        <v>117</v>
      </c>
      <c r="J36" s="63"/>
      <c r="K36" s="63"/>
      <c r="L36" s="63"/>
      <c r="M36" s="63"/>
      <c r="N36" s="63"/>
      <c r="O36" s="63"/>
      <c r="P36" s="63"/>
      <c r="Q36" s="63"/>
      <c r="R36" s="71">
        <f t="shared" si="0"/>
        <v>0</v>
      </c>
    </row>
    <row r="37" spans="2:18" s="26" customFormat="1" ht="15" customHeight="1" x14ac:dyDescent="0.2">
      <c r="B37" s="70" t="s">
        <v>28</v>
      </c>
      <c r="C37" s="56">
        <v>50000</v>
      </c>
      <c r="D37" s="77">
        <v>0</v>
      </c>
      <c r="E37" s="82">
        <v>0</v>
      </c>
      <c r="F37" s="80">
        <v>0</v>
      </c>
      <c r="G37" s="63">
        <v>0</v>
      </c>
      <c r="H37" s="65">
        <v>0</v>
      </c>
      <c r="I37" s="63">
        <v>0</v>
      </c>
      <c r="J37" s="63"/>
      <c r="K37" s="63"/>
      <c r="L37" s="63"/>
      <c r="M37" s="63"/>
      <c r="N37" s="63"/>
      <c r="O37" s="63"/>
      <c r="P37" s="63"/>
      <c r="Q37" s="63"/>
      <c r="R37" s="71">
        <f t="shared" si="0"/>
        <v>0</v>
      </c>
    </row>
    <row r="38" spans="2:18" s="26" customFormat="1" ht="15" customHeight="1" x14ac:dyDescent="0.2">
      <c r="B38" s="70" t="s">
        <v>29</v>
      </c>
      <c r="C38" s="56">
        <v>0</v>
      </c>
      <c r="D38" s="77">
        <v>0</v>
      </c>
      <c r="E38" s="82">
        <v>0</v>
      </c>
      <c r="F38" s="80">
        <v>0</v>
      </c>
      <c r="G38" s="63">
        <v>0</v>
      </c>
      <c r="H38" s="65">
        <v>0</v>
      </c>
      <c r="I38" s="63">
        <v>0</v>
      </c>
      <c r="J38" s="63"/>
      <c r="K38" s="63"/>
      <c r="L38" s="63"/>
      <c r="M38" s="63"/>
      <c r="N38" s="63"/>
      <c r="O38" s="63"/>
      <c r="P38" s="63"/>
      <c r="Q38" s="63"/>
      <c r="R38" s="71">
        <f t="shared" si="0"/>
        <v>0</v>
      </c>
    </row>
    <row r="39" spans="2:18" s="26" customFormat="1" ht="15" customHeight="1" x14ac:dyDescent="0.2">
      <c r="B39" s="70" t="s">
        <v>30</v>
      </c>
      <c r="C39" s="56">
        <v>0</v>
      </c>
      <c r="D39" s="77">
        <v>0</v>
      </c>
      <c r="E39" s="82">
        <v>0</v>
      </c>
      <c r="F39" s="80">
        <v>0</v>
      </c>
      <c r="G39" s="63">
        <v>0</v>
      </c>
      <c r="H39" s="65">
        <v>0</v>
      </c>
      <c r="I39" s="63">
        <v>0</v>
      </c>
      <c r="J39" s="63"/>
      <c r="K39" s="63"/>
      <c r="L39" s="63"/>
      <c r="M39" s="63"/>
      <c r="N39" s="63"/>
      <c r="O39" s="63"/>
      <c r="P39" s="63"/>
      <c r="Q39" s="63"/>
      <c r="R39" s="71">
        <f t="shared" si="0"/>
        <v>0</v>
      </c>
    </row>
    <row r="40" spans="2:18" s="26" customFormat="1" ht="15" customHeight="1" x14ac:dyDescent="0.2">
      <c r="B40" s="70" t="s">
        <v>31</v>
      </c>
      <c r="C40" s="56">
        <v>0</v>
      </c>
      <c r="D40" s="77">
        <v>0</v>
      </c>
      <c r="E40" s="82">
        <v>0</v>
      </c>
      <c r="F40" s="80">
        <v>0</v>
      </c>
      <c r="G40" s="63">
        <v>0</v>
      </c>
      <c r="H40" s="65">
        <v>0</v>
      </c>
      <c r="I40" s="63">
        <v>0</v>
      </c>
      <c r="J40" s="63"/>
      <c r="K40" s="63"/>
      <c r="L40" s="63"/>
      <c r="M40" s="63"/>
      <c r="N40" s="63"/>
      <c r="O40" s="63"/>
      <c r="P40" s="63"/>
      <c r="Q40" s="63"/>
      <c r="R40" s="71">
        <f t="shared" si="0"/>
        <v>0</v>
      </c>
    </row>
    <row r="41" spans="2:18" s="26" customFormat="1" ht="15" customHeight="1" x14ac:dyDescent="0.2">
      <c r="B41" s="70" t="s">
        <v>32</v>
      </c>
      <c r="C41" s="56">
        <v>0</v>
      </c>
      <c r="D41" s="77">
        <v>0</v>
      </c>
      <c r="E41" s="82">
        <v>0</v>
      </c>
      <c r="F41" s="80">
        <v>0</v>
      </c>
      <c r="G41" s="63">
        <v>0</v>
      </c>
      <c r="H41" s="65">
        <v>0</v>
      </c>
      <c r="I41" s="63">
        <v>0</v>
      </c>
      <c r="J41" s="63"/>
      <c r="K41" s="63"/>
      <c r="L41" s="63"/>
      <c r="M41" s="63"/>
      <c r="N41" s="63"/>
      <c r="O41" s="63"/>
      <c r="P41" s="63"/>
      <c r="Q41" s="63"/>
      <c r="R41" s="71">
        <f t="shared" si="0"/>
        <v>0</v>
      </c>
    </row>
    <row r="42" spans="2:18" s="26" customFormat="1" ht="15" customHeight="1" x14ac:dyDescent="0.2">
      <c r="B42" s="70" t="s">
        <v>33</v>
      </c>
      <c r="C42" s="56">
        <v>0</v>
      </c>
      <c r="D42" s="77">
        <v>0</v>
      </c>
      <c r="E42" s="82">
        <v>0</v>
      </c>
      <c r="F42" s="80">
        <v>0</v>
      </c>
      <c r="G42" s="63">
        <v>0</v>
      </c>
      <c r="H42" s="65">
        <v>0</v>
      </c>
      <c r="I42" s="63">
        <v>0</v>
      </c>
      <c r="J42" s="63"/>
      <c r="K42" s="63"/>
      <c r="L42" s="63"/>
      <c r="M42" s="63"/>
      <c r="N42" s="63"/>
      <c r="O42" s="63"/>
      <c r="P42" s="63"/>
      <c r="Q42" s="63"/>
      <c r="R42" s="71">
        <f t="shared" si="0"/>
        <v>0</v>
      </c>
    </row>
    <row r="43" spans="2:18" s="26" customFormat="1" ht="15" customHeight="1" x14ac:dyDescent="0.2">
      <c r="B43" s="70" t="s">
        <v>34</v>
      </c>
      <c r="C43" s="56">
        <v>0</v>
      </c>
      <c r="D43" s="77">
        <v>0</v>
      </c>
      <c r="E43" s="77">
        <v>0</v>
      </c>
      <c r="F43" s="80">
        <v>0</v>
      </c>
      <c r="G43" s="63">
        <v>0</v>
      </c>
      <c r="H43" s="64">
        <v>0</v>
      </c>
      <c r="I43" s="63">
        <v>0</v>
      </c>
      <c r="J43" s="63"/>
      <c r="K43" s="63"/>
      <c r="L43" s="63"/>
      <c r="M43" s="63"/>
      <c r="N43" s="63"/>
      <c r="O43" s="63"/>
      <c r="P43" s="63"/>
      <c r="Q43" s="63"/>
      <c r="R43" s="71">
        <f t="shared" si="0"/>
        <v>0</v>
      </c>
    </row>
    <row r="44" spans="2:18" s="26" customFormat="1" ht="15" customHeight="1" x14ac:dyDescent="0.2">
      <c r="B44" s="66" t="s">
        <v>35</v>
      </c>
      <c r="C44" s="56">
        <v>0</v>
      </c>
      <c r="D44" s="77">
        <v>0</v>
      </c>
      <c r="E44" s="77">
        <v>0</v>
      </c>
      <c r="F44" s="80">
        <v>0</v>
      </c>
      <c r="G44" s="63">
        <v>0</v>
      </c>
      <c r="H44" s="64"/>
      <c r="I44" s="63">
        <v>0</v>
      </c>
      <c r="J44" s="63"/>
      <c r="K44" s="63"/>
      <c r="L44" s="63"/>
      <c r="M44" s="63"/>
      <c r="N44" s="63"/>
      <c r="O44" s="63"/>
      <c r="P44" s="63"/>
      <c r="Q44" s="63"/>
      <c r="R44" s="71">
        <f t="shared" si="0"/>
        <v>0</v>
      </c>
    </row>
    <row r="45" spans="2:18" s="26" customFormat="1" ht="15" customHeight="1" x14ac:dyDescent="0.2">
      <c r="B45" s="66" t="s">
        <v>36</v>
      </c>
      <c r="C45" s="56">
        <v>0</v>
      </c>
      <c r="D45" s="77">
        <v>0</v>
      </c>
      <c r="E45" s="77">
        <v>0</v>
      </c>
      <c r="F45" s="80">
        <v>0</v>
      </c>
      <c r="G45" s="63">
        <v>0</v>
      </c>
      <c r="H45" s="64">
        <v>0</v>
      </c>
      <c r="I45" s="63">
        <v>0</v>
      </c>
      <c r="J45" s="63"/>
      <c r="K45" s="63"/>
      <c r="L45" s="63"/>
      <c r="M45" s="63"/>
      <c r="N45" s="63"/>
      <c r="O45" s="63"/>
      <c r="P45" s="63"/>
      <c r="Q45" s="63"/>
      <c r="R45" s="71">
        <f t="shared" si="0"/>
        <v>0</v>
      </c>
    </row>
    <row r="46" spans="2:18" s="26" customFormat="1" ht="15" customHeight="1" x14ac:dyDescent="0.2">
      <c r="B46" s="70" t="s">
        <v>37</v>
      </c>
      <c r="C46" s="56">
        <v>0</v>
      </c>
      <c r="D46" s="77">
        <v>0</v>
      </c>
      <c r="E46" s="77">
        <v>0</v>
      </c>
      <c r="F46" s="80">
        <v>0</v>
      </c>
      <c r="G46" s="63">
        <v>0</v>
      </c>
      <c r="H46" s="64">
        <v>0</v>
      </c>
      <c r="I46" s="63">
        <v>0</v>
      </c>
      <c r="J46" s="63"/>
      <c r="K46" s="63"/>
      <c r="L46" s="63"/>
      <c r="M46" s="63"/>
      <c r="N46" s="63"/>
      <c r="O46" s="63"/>
      <c r="P46" s="63"/>
      <c r="Q46" s="63"/>
      <c r="R46" s="71">
        <f t="shared" si="0"/>
        <v>0</v>
      </c>
    </row>
    <row r="47" spans="2:18" s="31" customFormat="1" ht="15" customHeight="1" x14ac:dyDescent="0.2">
      <c r="B47" s="70" t="s">
        <v>38</v>
      </c>
      <c r="C47" s="56">
        <v>0</v>
      </c>
      <c r="D47" s="77">
        <v>0</v>
      </c>
      <c r="E47" s="77">
        <v>0</v>
      </c>
      <c r="F47" s="80">
        <v>0</v>
      </c>
      <c r="G47" s="63">
        <v>0</v>
      </c>
      <c r="H47" s="65">
        <v>0</v>
      </c>
      <c r="I47" s="63">
        <v>0</v>
      </c>
      <c r="J47" s="63"/>
      <c r="K47" s="63"/>
      <c r="L47" s="63"/>
      <c r="M47" s="63"/>
      <c r="N47" s="63"/>
      <c r="O47" s="63"/>
      <c r="P47" s="63"/>
      <c r="Q47" s="63"/>
      <c r="R47" s="71">
        <f t="shared" si="0"/>
        <v>0</v>
      </c>
    </row>
    <row r="48" spans="2:18" s="31" customFormat="1" ht="15" customHeight="1" x14ac:dyDescent="0.2">
      <c r="B48" s="70" t="s">
        <v>39</v>
      </c>
      <c r="C48" s="56">
        <v>0</v>
      </c>
      <c r="D48" s="77">
        <v>0</v>
      </c>
      <c r="E48" s="77">
        <v>0</v>
      </c>
      <c r="F48" s="80">
        <v>0</v>
      </c>
      <c r="G48" s="63">
        <v>0</v>
      </c>
      <c r="H48" s="64">
        <v>0</v>
      </c>
      <c r="I48" s="63">
        <v>0</v>
      </c>
      <c r="J48" s="63"/>
      <c r="K48" s="63"/>
      <c r="L48" s="63"/>
      <c r="M48" s="63"/>
      <c r="N48" s="63"/>
      <c r="O48" s="63"/>
      <c r="P48" s="63"/>
      <c r="Q48" s="63"/>
      <c r="R48" s="71">
        <f t="shared" si="0"/>
        <v>0</v>
      </c>
    </row>
    <row r="49" spans="2:18" s="31" customFormat="1" ht="15" customHeight="1" x14ac:dyDescent="0.2">
      <c r="B49" s="70" t="s">
        <v>40</v>
      </c>
      <c r="C49" s="56">
        <v>0</v>
      </c>
      <c r="D49" s="77">
        <v>0</v>
      </c>
      <c r="E49" s="77">
        <v>0</v>
      </c>
      <c r="F49" s="80">
        <v>0</v>
      </c>
      <c r="G49" s="63">
        <v>0</v>
      </c>
      <c r="H49" s="64">
        <v>0</v>
      </c>
      <c r="I49" s="63">
        <v>0</v>
      </c>
      <c r="J49" s="63"/>
      <c r="K49" s="63"/>
      <c r="L49" s="63"/>
      <c r="M49" s="63"/>
      <c r="N49" s="63"/>
      <c r="O49" s="63"/>
      <c r="P49" s="63"/>
      <c r="Q49" s="63"/>
      <c r="R49" s="71">
        <f t="shared" si="0"/>
        <v>0</v>
      </c>
    </row>
    <row r="50" spans="2:18" s="26" customFormat="1" ht="15" customHeight="1" x14ac:dyDescent="0.2">
      <c r="B50" s="70" t="s">
        <v>41</v>
      </c>
      <c r="C50" s="56">
        <v>0</v>
      </c>
      <c r="D50" s="77">
        <v>0</v>
      </c>
      <c r="E50" s="77">
        <v>0</v>
      </c>
      <c r="F50" s="80">
        <v>0</v>
      </c>
      <c r="G50" s="63">
        <v>0</v>
      </c>
      <c r="H50" s="64">
        <v>0</v>
      </c>
      <c r="I50" s="63">
        <v>0</v>
      </c>
      <c r="J50" s="63"/>
      <c r="K50" s="63"/>
      <c r="L50" s="63"/>
      <c r="M50" s="63"/>
      <c r="N50" s="63"/>
      <c r="O50" s="63"/>
      <c r="P50" s="63"/>
      <c r="Q50" s="63"/>
      <c r="R50" s="71">
        <f t="shared" si="0"/>
        <v>0</v>
      </c>
    </row>
    <row r="51" spans="2:18" s="31" customFormat="1" ht="15" customHeight="1" x14ac:dyDescent="0.2">
      <c r="B51" s="70" t="s">
        <v>42</v>
      </c>
      <c r="C51" s="56">
        <v>0</v>
      </c>
      <c r="D51" s="77">
        <v>0</v>
      </c>
      <c r="E51" s="77">
        <v>0</v>
      </c>
      <c r="F51" s="80">
        <v>0</v>
      </c>
      <c r="G51" s="63">
        <v>0</v>
      </c>
      <c r="H51" s="64">
        <v>0</v>
      </c>
      <c r="I51" s="63">
        <v>0</v>
      </c>
      <c r="J51" s="63"/>
      <c r="K51" s="63"/>
      <c r="L51" s="63"/>
      <c r="M51" s="63"/>
      <c r="N51" s="63"/>
      <c r="O51" s="63"/>
      <c r="P51" s="63"/>
      <c r="Q51" s="63"/>
      <c r="R51" s="71">
        <f t="shared" si="0"/>
        <v>0</v>
      </c>
    </row>
    <row r="52" spans="2:18" s="26" customFormat="1" ht="15" customHeight="1" x14ac:dyDescent="0.2">
      <c r="B52" s="70" t="s">
        <v>43</v>
      </c>
      <c r="C52" s="56">
        <v>0</v>
      </c>
      <c r="D52" s="77">
        <v>0</v>
      </c>
      <c r="E52" s="77">
        <v>0</v>
      </c>
      <c r="F52" s="80">
        <v>0</v>
      </c>
      <c r="G52" s="63">
        <v>0</v>
      </c>
      <c r="H52" s="64"/>
      <c r="I52" s="63">
        <v>0</v>
      </c>
      <c r="J52" s="63"/>
      <c r="K52" s="63"/>
      <c r="L52" s="63"/>
      <c r="M52" s="63"/>
      <c r="N52" s="63"/>
      <c r="O52" s="63"/>
      <c r="P52" s="63"/>
      <c r="Q52" s="63"/>
      <c r="R52" s="71">
        <f t="shared" si="0"/>
        <v>0</v>
      </c>
    </row>
    <row r="53" spans="2:18" s="26" customFormat="1" ht="15" customHeight="1" x14ac:dyDescent="0.2">
      <c r="B53" s="70" t="s">
        <v>44</v>
      </c>
      <c r="C53" s="56">
        <v>1260000</v>
      </c>
      <c r="D53" s="77">
        <v>0</v>
      </c>
      <c r="E53" s="77">
        <v>0</v>
      </c>
      <c r="F53" s="80">
        <v>0</v>
      </c>
      <c r="G53" s="63">
        <v>0</v>
      </c>
      <c r="H53" s="64" t="s">
        <v>117</v>
      </c>
      <c r="I53" s="63">
        <v>0</v>
      </c>
      <c r="J53" s="63"/>
      <c r="K53" s="63"/>
      <c r="L53" s="63" t="s">
        <v>118</v>
      </c>
      <c r="M53" s="63"/>
      <c r="N53" s="63"/>
      <c r="O53" s="63"/>
      <c r="P53" s="63"/>
      <c r="Q53" s="63" t="s">
        <v>117</v>
      </c>
      <c r="R53" s="71">
        <f t="shared" si="0"/>
        <v>0</v>
      </c>
    </row>
    <row r="54" spans="2:18" s="31" customFormat="1" ht="15" customHeight="1" x14ac:dyDescent="0.2">
      <c r="B54" s="70" t="s">
        <v>45</v>
      </c>
      <c r="C54" s="56">
        <v>70000</v>
      </c>
      <c r="D54" s="77">
        <v>0</v>
      </c>
      <c r="E54" s="77">
        <v>0</v>
      </c>
      <c r="F54" s="80">
        <v>0</v>
      </c>
      <c r="G54" s="63">
        <v>0</v>
      </c>
      <c r="H54" s="64">
        <v>0</v>
      </c>
      <c r="I54" s="63">
        <v>0</v>
      </c>
      <c r="J54" s="63"/>
      <c r="K54" s="63"/>
      <c r="L54" s="63"/>
      <c r="M54" s="63"/>
      <c r="N54" s="63"/>
      <c r="O54" s="63"/>
      <c r="P54" s="63"/>
      <c r="Q54" s="63"/>
      <c r="R54" s="71">
        <f t="shared" si="0"/>
        <v>0</v>
      </c>
    </row>
    <row r="55" spans="2:18" s="31" customFormat="1" ht="15" customHeight="1" x14ac:dyDescent="0.2">
      <c r="B55" s="70" t="s">
        <v>46</v>
      </c>
      <c r="C55" s="56">
        <v>0</v>
      </c>
      <c r="D55" s="77">
        <v>0</v>
      </c>
      <c r="E55" s="77">
        <v>0</v>
      </c>
      <c r="F55" s="80">
        <v>0</v>
      </c>
      <c r="G55" s="63">
        <v>0</v>
      </c>
      <c r="H55" s="65">
        <v>0</v>
      </c>
      <c r="I55" s="63">
        <v>0</v>
      </c>
      <c r="J55" s="63"/>
      <c r="K55" s="63"/>
      <c r="L55" s="63"/>
      <c r="M55" s="63"/>
      <c r="N55" s="63"/>
      <c r="O55" s="63"/>
      <c r="P55" s="63"/>
      <c r="Q55" s="63"/>
      <c r="R55" s="71">
        <f t="shared" si="0"/>
        <v>0</v>
      </c>
    </row>
    <row r="56" spans="2:18" s="31" customFormat="1" ht="15" customHeight="1" x14ac:dyDescent="0.2">
      <c r="B56" s="70" t="s">
        <v>47</v>
      </c>
      <c r="C56" s="56">
        <v>0</v>
      </c>
      <c r="D56" s="77">
        <v>0</v>
      </c>
      <c r="E56" s="77">
        <v>0</v>
      </c>
      <c r="F56" s="80">
        <v>0</v>
      </c>
      <c r="G56" s="63">
        <v>0</v>
      </c>
      <c r="H56" s="65">
        <v>0</v>
      </c>
      <c r="I56" s="63">
        <v>0</v>
      </c>
      <c r="J56" s="63"/>
      <c r="K56" s="63"/>
      <c r="L56" s="63"/>
      <c r="M56" s="63"/>
      <c r="N56" s="63"/>
      <c r="O56" s="63"/>
      <c r="P56" s="63"/>
      <c r="Q56" s="63"/>
      <c r="R56" s="71">
        <f t="shared" si="0"/>
        <v>0</v>
      </c>
    </row>
    <row r="57" spans="2:18" s="26" customFormat="1" ht="15" customHeight="1" x14ac:dyDescent="0.2">
      <c r="B57" s="70" t="s">
        <v>48</v>
      </c>
      <c r="C57" s="56">
        <v>1940000</v>
      </c>
      <c r="D57" s="77">
        <v>0</v>
      </c>
      <c r="E57" s="77">
        <v>0</v>
      </c>
      <c r="F57" s="80">
        <v>0</v>
      </c>
      <c r="G57" s="63">
        <v>0</v>
      </c>
      <c r="H57" s="64" t="s">
        <v>117</v>
      </c>
      <c r="I57" s="63" t="s">
        <v>117</v>
      </c>
      <c r="J57" s="63"/>
      <c r="K57" s="63"/>
      <c r="L57" s="63"/>
      <c r="M57" s="63"/>
      <c r="N57" s="63" t="s">
        <v>117</v>
      </c>
      <c r="O57" s="63"/>
      <c r="P57" s="63" t="s">
        <v>117</v>
      </c>
      <c r="Q57" s="63" t="s">
        <v>117</v>
      </c>
      <c r="R57" s="71">
        <f t="shared" si="0"/>
        <v>0</v>
      </c>
    </row>
    <row r="58" spans="2:18" s="26" customFormat="1" ht="15" customHeight="1" x14ac:dyDescent="0.2">
      <c r="B58" s="70" t="s">
        <v>49</v>
      </c>
      <c r="C58" s="56">
        <v>50000</v>
      </c>
      <c r="D58" s="77">
        <v>0</v>
      </c>
      <c r="E58" s="77">
        <v>0</v>
      </c>
      <c r="F58" s="80">
        <v>0</v>
      </c>
      <c r="G58" s="63">
        <v>0</v>
      </c>
      <c r="H58" s="65">
        <v>0</v>
      </c>
      <c r="I58" s="63">
        <v>0</v>
      </c>
      <c r="J58" s="63"/>
      <c r="K58" s="63"/>
      <c r="L58" s="63"/>
      <c r="M58" s="63"/>
      <c r="N58" s="63"/>
      <c r="O58" s="63"/>
      <c r="P58" s="63"/>
      <c r="Q58" s="63" t="s">
        <v>117</v>
      </c>
      <c r="R58" s="71">
        <f t="shared" si="0"/>
        <v>0</v>
      </c>
    </row>
    <row r="59" spans="2:18" s="26" customFormat="1" ht="15" customHeight="1" x14ac:dyDescent="0.2">
      <c r="B59" s="70" t="s">
        <v>50</v>
      </c>
      <c r="C59" s="56">
        <v>11065000</v>
      </c>
      <c r="D59" s="77">
        <v>0</v>
      </c>
      <c r="E59" s="77"/>
      <c r="F59" s="80">
        <v>0</v>
      </c>
      <c r="G59" s="63">
        <v>0</v>
      </c>
      <c r="H59" s="65">
        <v>0</v>
      </c>
      <c r="I59" s="63">
        <v>0</v>
      </c>
      <c r="J59" s="63"/>
      <c r="K59" s="63"/>
      <c r="L59" s="63"/>
      <c r="M59" s="63">
        <v>0</v>
      </c>
      <c r="N59" s="63"/>
      <c r="O59" s="63"/>
      <c r="P59" s="63">
        <v>0</v>
      </c>
      <c r="Q59" s="63"/>
      <c r="R59" s="71">
        <f t="shared" si="0"/>
        <v>0</v>
      </c>
    </row>
    <row r="60" spans="2:18" s="26" customFormat="1" ht="15" customHeight="1" x14ac:dyDescent="0.2">
      <c r="B60" s="70" t="s">
        <v>51</v>
      </c>
      <c r="C60" s="56">
        <v>0</v>
      </c>
      <c r="D60" s="77">
        <v>0</v>
      </c>
      <c r="E60" s="77">
        <v>0</v>
      </c>
      <c r="F60" s="80">
        <v>0</v>
      </c>
      <c r="G60" s="63">
        <v>0</v>
      </c>
      <c r="H60" s="65">
        <v>0</v>
      </c>
      <c r="I60" s="63">
        <v>0</v>
      </c>
      <c r="J60" s="63" t="s">
        <v>117</v>
      </c>
      <c r="K60" s="63"/>
      <c r="L60" s="63"/>
      <c r="M60" s="63"/>
      <c r="N60" s="63"/>
      <c r="O60" s="63"/>
      <c r="P60" s="63"/>
      <c r="Q60" s="63"/>
      <c r="R60" s="71">
        <f t="shared" si="0"/>
        <v>0</v>
      </c>
    </row>
    <row r="61" spans="2:18" s="31" customFormat="1" ht="15" customHeight="1" x14ac:dyDescent="0.2">
      <c r="B61" s="70" t="s">
        <v>52</v>
      </c>
      <c r="C61" s="56">
        <v>0</v>
      </c>
      <c r="D61" s="77">
        <v>0</v>
      </c>
      <c r="E61" s="77">
        <v>0</v>
      </c>
      <c r="F61" s="80">
        <v>0</v>
      </c>
      <c r="G61" s="63">
        <v>0</v>
      </c>
      <c r="H61" s="65">
        <v>0</v>
      </c>
      <c r="I61" s="63">
        <v>0</v>
      </c>
      <c r="J61" s="63"/>
      <c r="K61" s="63"/>
      <c r="L61" s="63"/>
      <c r="M61" s="63"/>
      <c r="N61" s="63"/>
      <c r="O61" s="63"/>
      <c r="P61" s="63"/>
      <c r="Q61" s="63"/>
      <c r="R61" s="71">
        <f t="shared" si="0"/>
        <v>0</v>
      </c>
    </row>
    <row r="62" spans="2:18" s="26" customFormat="1" ht="15" customHeight="1" x14ac:dyDescent="0.2">
      <c r="B62" s="70" t="s">
        <v>53</v>
      </c>
      <c r="C62" s="56">
        <v>0</v>
      </c>
      <c r="D62" s="77">
        <v>0</v>
      </c>
      <c r="E62" s="77">
        <v>0</v>
      </c>
      <c r="F62" s="80">
        <v>0</v>
      </c>
      <c r="G62" s="63">
        <v>0</v>
      </c>
      <c r="H62" s="65"/>
      <c r="I62" s="63">
        <v>0</v>
      </c>
      <c r="J62" s="63"/>
      <c r="K62" s="63"/>
      <c r="L62" s="63"/>
      <c r="M62" s="63"/>
      <c r="N62" s="63"/>
      <c r="O62" s="63"/>
      <c r="P62" s="63"/>
      <c r="Q62" s="63"/>
      <c r="R62" s="71">
        <f t="shared" si="0"/>
        <v>0</v>
      </c>
    </row>
    <row r="63" spans="2:18" s="26" customFormat="1" ht="15" customHeight="1" x14ac:dyDescent="0.2">
      <c r="B63" s="70" t="s">
        <v>54</v>
      </c>
      <c r="C63" s="56">
        <v>0</v>
      </c>
      <c r="D63" s="77">
        <v>0</v>
      </c>
      <c r="E63" s="77">
        <v>0</v>
      </c>
      <c r="F63" s="80">
        <v>0</v>
      </c>
      <c r="G63" s="63">
        <v>0</v>
      </c>
      <c r="H63" s="65">
        <v>0</v>
      </c>
      <c r="I63" s="63">
        <v>0</v>
      </c>
      <c r="J63" s="63"/>
      <c r="K63" s="63"/>
      <c r="L63" s="63"/>
      <c r="M63" s="63"/>
      <c r="N63" s="63"/>
      <c r="O63" s="63"/>
      <c r="P63" s="63"/>
      <c r="Q63" s="63"/>
      <c r="R63" s="71">
        <f t="shared" si="0"/>
        <v>0</v>
      </c>
    </row>
    <row r="64" spans="2:18" s="26" customFormat="1" ht="15" customHeight="1" x14ac:dyDescent="0.2">
      <c r="B64" s="70" t="s">
        <v>55</v>
      </c>
      <c r="C64" s="56">
        <v>0</v>
      </c>
      <c r="D64" s="77">
        <v>0</v>
      </c>
      <c r="E64" s="77">
        <v>0</v>
      </c>
      <c r="F64" s="80">
        <v>0</v>
      </c>
      <c r="G64" s="63">
        <v>0</v>
      </c>
      <c r="H64" s="64">
        <v>0</v>
      </c>
      <c r="I64" s="63">
        <v>0</v>
      </c>
      <c r="J64" s="63"/>
      <c r="K64" s="63"/>
      <c r="L64" s="63"/>
      <c r="M64" s="63"/>
      <c r="N64" s="63"/>
      <c r="O64" s="63"/>
      <c r="P64" s="63"/>
      <c r="Q64" s="63"/>
      <c r="R64" s="71">
        <f t="shared" si="0"/>
        <v>0</v>
      </c>
    </row>
    <row r="65" spans="2:18" s="26" customFormat="1" ht="17.25" customHeight="1" x14ac:dyDescent="0.2">
      <c r="B65" s="66" t="s">
        <v>56</v>
      </c>
      <c r="C65" s="56">
        <v>0</v>
      </c>
      <c r="D65" s="77">
        <v>0</v>
      </c>
      <c r="E65" s="77">
        <v>0</v>
      </c>
      <c r="F65" s="80">
        <v>0</v>
      </c>
      <c r="G65" s="63">
        <v>0</v>
      </c>
      <c r="H65" s="64">
        <v>0</v>
      </c>
      <c r="I65" s="63">
        <v>0</v>
      </c>
      <c r="J65" s="63"/>
      <c r="K65" s="63"/>
      <c r="L65" s="63"/>
      <c r="M65" s="63"/>
      <c r="N65" s="63"/>
      <c r="O65" s="63"/>
      <c r="P65" s="63"/>
      <c r="Q65" s="63"/>
      <c r="R65" s="71">
        <f t="shared" si="0"/>
        <v>0</v>
      </c>
    </row>
    <row r="66" spans="2:18" s="31" customFormat="1" ht="25.5" customHeight="1" x14ac:dyDescent="0.2">
      <c r="B66" s="66" t="s">
        <v>57</v>
      </c>
      <c r="C66" s="56">
        <v>0</v>
      </c>
      <c r="D66" s="77">
        <v>0</v>
      </c>
      <c r="E66" s="77">
        <v>0</v>
      </c>
      <c r="F66" s="80">
        <v>0</v>
      </c>
      <c r="G66" s="63">
        <v>0</v>
      </c>
      <c r="H66" s="64">
        <v>0</v>
      </c>
      <c r="I66" s="63">
        <v>0</v>
      </c>
      <c r="J66" s="63"/>
      <c r="K66" s="63"/>
      <c r="L66" s="63"/>
      <c r="M66" s="63"/>
      <c r="N66" s="63"/>
      <c r="O66" s="63"/>
      <c r="P66" s="63"/>
      <c r="Q66" s="63"/>
      <c r="R66" s="71">
        <f t="shared" si="0"/>
        <v>0</v>
      </c>
    </row>
    <row r="67" spans="2:18" s="31" customFormat="1" ht="15" customHeight="1" x14ac:dyDescent="0.2">
      <c r="B67" s="70" t="s">
        <v>58</v>
      </c>
      <c r="C67" s="56">
        <v>0</v>
      </c>
      <c r="D67" s="77">
        <v>0</v>
      </c>
      <c r="E67" s="77">
        <v>0</v>
      </c>
      <c r="F67" s="80">
        <v>0</v>
      </c>
      <c r="G67" s="63">
        <v>0</v>
      </c>
      <c r="H67" s="64"/>
      <c r="I67" s="63">
        <v>0</v>
      </c>
      <c r="J67" s="63"/>
      <c r="K67" s="63"/>
      <c r="L67" s="63"/>
      <c r="M67" s="63"/>
      <c r="N67" s="63"/>
      <c r="O67" s="63"/>
      <c r="P67" s="63"/>
      <c r="Q67" s="63"/>
      <c r="R67" s="71">
        <f t="shared" si="0"/>
        <v>0</v>
      </c>
    </row>
    <row r="68" spans="2:18" s="26" customFormat="1" ht="15" customHeight="1" x14ac:dyDescent="0.2">
      <c r="B68" s="70" t="s">
        <v>59</v>
      </c>
      <c r="C68" s="56">
        <v>0</v>
      </c>
      <c r="D68" s="77">
        <v>0</v>
      </c>
      <c r="E68" s="77">
        <v>0</v>
      </c>
      <c r="F68" s="80">
        <v>0</v>
      </c>
      <c r="G68" s="63">
        <v>0</v>
      </c>
      <c r="H68" s="65">
        <v>0</v>
      </c>
      <c r="I68" s="63">
        <v>0</v>
      </c>
      <c r="J68" s="63"/>
      <c r="K68" s="63"/>
      <c r="L68" s="63"/>
      <c r="M68" s="63"/>
      <c r="N68" s="63"/>
      <c r="O68" s="63"/>
      <c r="P68" s="63"/>
      <c r="Q68" s="63"/>
      <c r="R68" s="71">
        <f t="shared" si="0"/>
        <v>0</v>
      </c>
    </row>
    <row r="69" spans="2:18" s="31" customFormat="1" ht="15" customHeight="1" x14ac:dyDescent="0.2">
      <c r="B69" s="70" t="s">
        <v>60</v>
      </c>
      <c r="C69" s="56">
        <v>0</v>
      </c>
      <c r="D69" s="77">
        <v>0</v>
      </c>
      <c r="E69" s="77">
        <v>0</v>
      </c>
      <c r="F69" s="80">
        <v>0</v>
      </c>
      <c r="G69" s="63">
        <v>0</v>
      </c>
      <c r="H69" s="64">
        <v>0</v>
      </c>
      <c r="I69" s="63">
        <v>0</v>
      </c>
      <c r="J69" s="63"/>
      <c r="K69" s="63"/>
      <c r="L69" s="63"/>
      <c r="M69" s="63"/>
      <c r="N69" s="63"/>
      <c r="O69" s="63"/>
      <c r="P69" s="63"/>
      <c r="Q69" s="63"/>
      <c r="R69" s="71">
        <f t="shared" si="0"/>
        <v>0</v>
      </c>
    </row>
    <row r="70" spans="2:18" s="26" customFormat="1" ht="15" customHeight="1" x14ac:dyDescent="0.2">
      <c r="B70" s="70" t="s">
        <v>61</v>
      </c>
      <c r="C70" s="56">
        <v>0</v>
      </c>
      <c r="D70" s="77">
        <v>0</v>
      </c>
      <c r="E70" s="77">
        <v>0</v>
      </c>
      <c r="F70" s="80">
        <v>0</v>
      </c>
      <c r="G70" s="63">
        <v>0</v>
      </c>
      <c r="H70" s="64"/>
      <c r="I70" s="63">
        <v>0</v>
      </c>
      <c r="J70" s="63"/>
      <c r="K70" s="63"/>
      <c r="L70" s="63"/>
      <c r="M70" s="63"/>
      <c r="N70" s="63"/>
      <c r="O70" s="63"/>
      <c r="P70" s="63"/>
      <c r="Q70" s="63"/>
      <c r="R70" s="71">
        <f t="shared" si="0"/>
        <v>0</v>
      </c>
    </row>
    <row r="71" spans="2:18" s="26" customFormat="1" ht="15" customHeight="1" x14ac:dyDescent="0.2">
      <c r="B71" s="70" t="s">
        <v>62</v>
      </c>
      <c r="C71" s="56">
        <v>0</v>
      </c>
      <c r="D71" s="77">
        <v>0</v>
      </c>
      <c r="E71" s="77">
        <v>0</v>
      </c>
      <c r="F71" s="80">
        <v>0</v>
      </c>
      <c r="G71" s="63">
        <v>0</v>
      </c>
      <c r="H71" s="64">
        <v>0</v>
      </c>
      <c r="I71" s="63">
        <v>0</v>
      </c>
      <c r="J71" s="63"/>
      <c r="K71" s="63"/>
      <c r="L71" s="63"/>
      <c r="M71" s="63"/>
      <c r="N71" s="63"/>
      <c r="O71" s="63"/>
      <c r="P71" s="63"/>
      <c r="Q71" s="63"/>
      <c r="R71" s="71">
        <f t="shared" si="0"/>
        <v>0</v>
      </c>
    </row>
    <row r="72" spans="2:18" s="26" customFormat="1" ht="15" customHeight="1" x14ac:dyDescent="0.2">
      <c r="B72" s="70" t="s">
        <v>63</v>
      </c>
      <c r="C72" s="56">
        <v>0</v>
      </c>
      <c r="D72" s="77">
        <v>0</v>
      </c>
      <c r="E72" s="77">
        <v>0</v>
      </c>
      <c r="F72" s="80">
        <v>0</v>
      </c>
      <c r="G72" s="63">
        <v>0</v>
      </c>
      <c r="H72" s="64">
        <v>0</v>
      </c>
      <c r="I72" s="63">
        <v>0</v>
      </c>
      <c r="J72" s="63"/>
      <c r="K72" s="63"/>
      <c r="L72" s="63"/>
      <c r="M72" s="63"/>
      <c r="N72" s="63"/>
      <c r="O72" s="63"/>
      <c r="P72" s="63"/>
      <c r="Q72" s="63"/>
      <c r="R72" s="71">
        <f t="shared" si="0"/>
        <v>0</v>
      </c>
    </row>
    <row r="73" spans="2:18" s="31" customFormat="1" ht="15" customHeight="1" x14ac:dyDescent="0.2">
      <c r="B73" s="70" t="s">
        <v>64</v>
      </c>
      <c r="C73" s="56">
        <v>0</v>
      </c>
      <c r="D73" s="77">
        <v>0</v>
      </c>
      <c r="E73" s="77">
        <v>0</v>
      </c>
      <c r="F73" s="80">
        <v>0</v>
      </c>
      <c r="G73" s="63">
        <v>0</v>
      </c>
      <c r="H73" s="64">
        <v>0</v>
      </c>
      <c r="I73" s="63">
        <v>0</v>
      </c>
      <c r="J73" s="63"/>
      <c r="K73" s="63"/>
      <c r="L73" s="63"/>
      <c r="M73" s="63"/>
      <c r="N73" s="63"/>
      <c r="O73" s="63"/>
      <c r="P73" s="63"/>
      <c r="Q73" s="63"/>
      <c r="R73" s="71">
        <f t="shared" si="0"/>
        <v>0</v>
      </c>
    </row>
    <row r="74" spans="2:18" s="26" customFormat="1" ht="15" customHeight="1" x14ac:dyDescent="0.2">
      <c r="B74" s="70" t="s">
        <v>67</v>
      </c>
      <c r="C74" s="56">
        <v>0</v>
      </c>
      <c r="D74" s="77">
        <v>0</v>
      </c>
      <c r="E74" s="77">
        <v>0</v>
      </c>
      <c r="F74" s="80">
        <v>0</v>
      </c>
      <c r="G74" s="63">
        <v>0</v>
      </c>
      <c r="H74" s="64">
        <v>0</v>
      </c>
      <c r="I74" s="63">
        <v>0</v>
      </c>
      <c r="J74" s="63"/>
      <c r="K74" s="63"/>
      <c r="L74" s="63"/>
      <c r="M74" s="63"/>
      <c r="N74" s="63"/>
      <c r="O74" s="63"/>
      <c r="P74" s="63"/>
      <c r="Q74" s="63"/>
      <c r="R74" s="71">
        <f t="shared" si="0"/>
        <v>0</v>
      </c>
    </row>
    <row r="75" spans="2:18" s="26" customFormat="1" ht="15" customHeight="1" x14ac:dyDescent="0.2">
      <c r="B75" s="70" t="s">
        <v>68</v>
      </c>
      <c r="C75" s="56">
        <v>0</v>
      </c>
      <c r="D75" s="77">
        <v>0</v>
      </c>
      <c r="E75" s="77">
        <v>0</v>
      </c>
      <c r="F75" s="80">
        <v>0</v>
      </c>
      <c r="G75" s="63">
        <v>0</v>
      </c>
      <c r="H75" s="64">
        <v>0</v>
      </c>
      <c r="I75" s="63">
        <v>0</v>
      </c>
      <c r="J75" s="63"/>
      <c r="K75" s="63"/>
      <c r="L75" s="63"/>
      <c r="M75" s="63"/>
      <c r="N75" s="63"/>
      <c r="O75" s="63"/>
      <c r="P75" s="63"/>
      <c r="Q75" s="63"/>
      <c r="R75" s="71">
        <f t="shared" si="0"/>
        <v>0</v>
      </c>
    </row>
    <row r="76" spans="2:18" s="26" customFormat="1" ht="15" customHeight="1" x14ac:dyDescent="0.2">
      <c r="B76" s="70" t="s">
        <v>69</v>
      </c>
      <c r="C76" s="56">
        <v>0</v>
      </c>
      <c r="D76" s="77">
        <v>0</v>
      </c>
      <c r="E76" s="77">
        <v>0</v>
      </c>
      <c r="F76" s="80">
        <v>0</v>
      </c>
      <c r="G76" s="63">
        <v>0</v>
      </c>
      <c r="H76" s="65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71">
        <f t="shared" ref="R76:R82" si="1">+SUM(F76:Q76)</f>
        <v>0</v>
      </c>
    </row>
    <row r="77" spans="2:18" s="26" customFormat="1" ht="15" customHeight="1" x14ac:dyDescent="0.2">
      <c r="B77" s="70" t="s">
        <v>70</v>
      </c>
      <c r="C77" s="56">
        <v>0</v>
      </c>
      <c r="D77" s="77">
        <v>0</v>
      </c>
      <c r="E77" s="77">
        <v>0</v>
      </c>
      <c r="F77" s="80">
        <v>0</v>
      </c>
      <c r="G77" s="63">
        <v>0</v>
      </c>
      <c r="H77" s="65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71">
        <f t="shared" si="1"/>
        <v>0</v>
      </c>
    </row>
    <row r="78" spans="2:18" s="26" customFormat="1" ht="15" customHeight="1" x14ac:dyDescent="0.2">
      <c r="B78" s="70" t="s">
        <v>71</v>
      </c>
      <c r="C78" s="56">
        <v>0</v>
      </c>
      <c r="D78" s="77">
        <v>0</v>
      </c>
      <c r="E78" s="77">
        <v>0</v>
      </c>
      <c r="F78" s="80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71">
        <f t="shared" si="1"/>
        <v>0</v>
      </c>
    </row>
    <row r="79" spans="2:18" s="26" customFormat="1" ht="15" customHeight="1" x14ac:dyDescent="0.2">
      <c r="B79" s="70" t="s">
        <v>72</v>
      </c>
      <c r="C79" s="56">
        <v>0</v>
      </c>
      <c r="D79" s="77">
        <v>0</v>
      </c>
      <c r="E79" s="77">
        <v>0</v>
      </c>
      <c r="F79" s="80">
        <v>0</v>
      </c>
      <c r="G79" s="63">
        <v>0</v>
      </c>
      <c r="H79" s="65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71">
        <f t="shared" si="1"/>
        <v>0</v>
      </c>
    </row>
    <row r="80" spans="2:18" s="26" customFormat="1" ht="15" customHeight="1" x14ac:dyDescent="0.2">
      <c r="B80" s="70" t="s">
        <v>73</v>
      </c>
      <c r="C80" s="56">
        <v>0</v>
      </c>
      <c r="D80" s="77">
        <v>0</v>
      </c>
      <c r="E80" s="77">
        <v>0</v>
      </c>
      <c r="F80" s="80">
        <v>0</v>
      </c>
      <c r="G80" s="63">
        <v>0</v>
      </c>
      <c r="H80" s="65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71">
        <f t="shared" si="1"/>
        <v>0</v>
      </c>
    </row>
    <row r="81" spans="2:18" s="26" customFormat="1" ht="15" customHeight="1" x14ac:dyDescent="0.2">
      <c r="B81" s="70" t="s">
        <v>74</v>
      </c>
      <c r="C81" s="56">
        <v>0</v>
      </c>
      <c r="D81" s="77">
        <v>0</v>
      </c>
      <c r="E81" s="77">
        <v>0</v>
      </c>
      <c r="F81" s="80">
        <v>0</v>
      </c>
      <c r="G81" s="63">
        <v>0</v>
      </c>
      <c r="H81" s="65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71">
        <f t="shared" si="1"/>
        <v>0</v>
      </c>
    </row>
    <row r="82" spans="2:18" s="26" customFormat="1" ht="15" customHeight="1" x14ac:dyDescent="0.2">
      <c r="B82" s="70" t="s">
        <v>75</v>
      </c>
      <c r="C82" s="56">
        <v>0</v>
      </c>
      <c r="D82" s="77">
        <v>0</v>
      </c>
      <c r="E82" s="77">
        <v>0</v>
      </c>
      <c r="F82" s="80">
        <v>0</v>
      </c>
      <c r="G82" s="63">
        <v>0</v>
      </c>
      <c r="H82" s="65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71">
        <f t="shared" si="1"/>
        <v>0</v>
      </c>
    </row>
    <row r="83" spans="2:18" ht="15" customHeight="1" x14ac:dyDescent="0.25">
      <c r="B83" s="83" t="s">
        <v>120</v>
      </c>
      <c r="C83" s="84">
        <f>SUM(C11:C82)</f>
        <v>142291000</v>
      </c>
      <c r="D83" s="85">
        <f>SUM(D11:D82)</f>
        <v>0</v>
      </c>
      <c r="E83" s="85">
        <v>0</v>
      </c>
      <c r="F83" s="86">
        <f>SUM(F11:F82)</f>
        <v>5591135.1100000003</v>
      </c>
      <c r="G83" s="87">
        <f t="shared" ref="G83:I83" si="2">SUM(G11:G82)</f>
        <v>0</v>
      </c>
      <c r="H83" s="87">
        <f t="shared" si="2"/>
        <v>0</v>
      </c>
      <c r="I83" s="87">
        <f t="shared" si="2"/>
        <v>0</v>
      </c>
      <c r="J83" s="87" t="s">
        <v>117</v>
      </c>
      <c r="K83" s="87">
        <f t="shared" ref="K83:Q83" si="3">SUM(K11:K82)</f>
        <v>0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+SUM(F83:Q83)</f>
        <v>5591135.1100000003</v>
      </c>
    </row>
    <row r="84" spans="2:18" ht="15" customHeight="1" x14ac:dyDescent="0.25">
      <c r="B84" s="88"/>
      <c r="C84" s="89"/>
      <c r="D84" s="78"/>
      <c r="E84" s="78"/>
      <c r="F84" s="90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</row>
    <row r="88" spans="2:18" ht="15.75" customHeight="1" x14ac:dyDescent="0.3">
      <c r="B88" s="119" t="s">
        <v>124</v>
      </c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19"/>
      <c r="Q88" s="119"/>
      <c r="R88" s="119"/>
    </row>
    <row r="89" spans="2:18" ht="15.75" customHeight="1" x14ac:dyDescent="0.3">
      <c r="B89" s="120" t="s">
        <v>127</v>
      </c>
      <c r="C89" s="120"/>
      <c r="D89" s="120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0"/>
      <c r="Q89" s="120"/>
      <c r="R89" s="120"/>
    </row>
    <row r="90" spans="2:18" ht="18.75" x14ac:dyDescent="0.3">
      <c r="B90" s="121" t="s">
        <v>122</v>
      </c>
      <c r="C90" s="121"/>
      <c r="D90" s="121"/>
      <c r="E90" s="121"/>
      <c r="F90" s="121"/>
      <c r="G90" s="121"/>
      <c r="H90" s="121"/>
      <c r="I90" s="121"/>
      <c r="J90" s="121"/>
      <c r="K90" s="121"/>
      <c r="L90" s="121"/>
      <c r="M90" s="121"/>
      <c r="N90" s="121"/>
      <c r="O90" s="121"/>
      <c r="P90" s="121"/>
      <c r="Q90" s="121"/>
      <c r="R90" s="121"/>
    </row>
    <row r="91" spans="2:18" ht="15.75" x14ac:dyDescent="0.25"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</row>
    <row r="92" spans="2:18" ht="15.75" x14ac:dyDescent="0.25"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</row>
    <row r="93" spans="2:18" ht="15.75" x14ac:dyDescent="0.25"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</row>
    <row r="95" spans="2:18" x14ac:dyDescent="0.25">
      <c r="B95" s="44"/>
      <c r="C95" s="42"/>
      <c r="D95" s="42"/>
      <c r="E95" s="42"/>
      <c r="F95" s="42"/>
    </row>
    <row r="97" spans="2:18" ht="18.75" x14ac:dyDescent="0.3">
      <c r="B97" s="119" t="s">
        <v>123</v>
      </c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19"/>
      <c r="Q97" s="119"/>
      <c r="R97" s="119"/>
    </row>
    <row r="98" spans="2:18" ht="22.5" customHeight="1" x14ac:dyDescent="0.3">
      <c r="B98" s="120" t="s">
        <v>125</v>
      </c>
      <c r="C98" s="120"/>
      <c r="D98" s="120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0"/>
      <c r="Q98" s="120"/>
      <c r="R98" s="120"/>
    </row>
    <row r="99" spans="2:18" ht="18.75" x14ac:dyDescent="0.3">
      <c r="B99" s="121" t="s">
        <v>126</v>
      </c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1"/>
      <c r="Q99" s="121"/>
      <c r="R99" s="121"/>
    </row>
  </sheetData>
  <mergeCells count="17">
    <mergeCell ref="B1:R1"/>
    <mergeCell ref="B2:R2"/>
    <mergeCell ref="B7:B8"/>
    <mergeCell ref="C7:C8"/>
    <mergeCell ref="D7:D8"/>
    <mergeCell ref="B3:R3"/>
    <mergeCell ref="B4:R4"/>
    <mergeCell ref="B6:R6"/>
    <mergeCell ref="E7:E8"/>
    <mergeCell ref="B97:R97"/>
    <mergeCell ref="B98:R98"/>
    <mergeCell ref="B99:R99"/>
    <mergeCell ref="B5:R5"/>
    <mergeCell ref="F7:R7"/>
    <mergeCell ref="B88:R88"/>
    <mergeCell ref="B89:R89"/>
    <mergeCell ref="B90:R90"/>
  </mergeCells>
  <phoneticPr fontId="14" type="noConversion"/>
  <pageMargins left="0.19685039370078741" right="0.23622047244094491" top="0.35433070866141736" bottom="0.74803149606299213" header="0.31496062992125984" footer="0.31496062992125984"/>
  <pageSetup scale="60" orientation="landscape" r:id="rId1"/>
  <ignoredErrors>
    <ignoredError sqref="D83 R13 R16 R19:R20 R25 R34 R37:R52 R54:R56 R61:R8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3A8DF-2423-4C91-95E4-65A423FBD0B9}">
  <dimension ref="B1:AG104"/>
  <sheetViews>
    <sheetView showGridLines="0" tabSelected="1" topLeftCell="B1" zoomScale="93" zoomScaleNormal="93" workbookViewId="0">
      <selection activeCell="B5" sqref="B5:X5"/>
    </sheetView>
  </sheetViews>
  <sheetFormatPr baseColWidth="10" defaultColWidth="11.42578125" defaultRowHeight="15" x14ac:dyDescent="0.25"/>
  <cols>
    <col min="1" max="1" width="0.5703125" customWidth="1"/>
    <col min="2" max="2" width="72.7109375" customWidth="1"/>
    <col min="3" max="3" width="15.42578125" customWidth="1"/>
    <col min="4" max="4" width="13.140625" customWidth="1"/>
    <col min="5" max="5" width="14.85546875" customWidth="1"/>
    <col min="6" max="6" width="17.5703125" customWidth="1"/>
    <col min="7" max="7" width="15.28515625" customWidth="1"/>
    <col min="8" max="8" width="16.85546875" customWidth="1"/>
    <col min="9" max="9" width="16.42578125" customWidth="1"/>
    <col min="10" max="10" width="17.28515625" customWidth="1"/>
    <col min="11" max="11" width="13.42578125" customWidth="1"/>
    <col min="12" max="16" width="13.7109375" hidden="1" customWidth="1"/>
    <col min="17" max="17" width="16.42578125" hidden="1" customWidth="1"/>
    <col min="18" max="18" width="16.140625" hidden="1" customWidth="1"/>
    <col min="19" max="19" width="16.42578125" hidden="1" customWidth="1"/>
    <col min="20" max="20" width="16" customWidth="1"/>
    <col min="21" max="21" width="0.140625" hidden="1" customWidth="1"/>
    <col min="22" max="22" width="0.5703125" hidden="1" customWidth="1"/>
    <col min="23" max="23" width="14.85546875" customWidth="1"/>
    <col min="24" max="24" width="15.5703125" customWidth="1"/>
    <col min="27" max="27" width="16" bestFit="1" customWidth="1"/>
  </cols>
  <sheetData>
    <row r="1" spans="2:33" ht="20.25" customHeight="1" x14ac:dyDescent="0.25">
      <c r="B1" s="105" t="s">
        <v>97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</row>
    <row r="2" spans="2:33" ht="15.75" customHeight="1" x14ac:dyDescent="0.25">
      <c r="B2" s="105" t="s">
        <v>98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</row>
    <row r="3" spans="2:33" x14ac:dyDescent="0.25">
      <c r="B3" s="134" t="s">
        <v>138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</row>
    <row r="4" spans="2:33" ht="15.75" customHeight="1" x14ac:dyDescent="0.25">
      <c r="B4" s="107" t="s">
        <v>92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</row>
    <row r="5" spans="2:33" ht="15.75" customHeight="1" x14ac:dyDescent="0.25">
      <c r="B5" s="107" t="s">
        <v>77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</row>
    <row r="6" spans="2:33" x14ac:dyDescent="0.25">
      <c r="B6" s="132">
        <v>102</v>
      </c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</row>
    <row r="7" spans="2:33" ht="25.5" customHeight="1" x14ac:dyDescent="0.25">
      <c r="B7" s="128" t="s">
        <v>66</v>
      </c>
      <c r="C7" s="129" t="s">
        <v>94</v>
      </c>
      <c r="D7" s="129" t="s">
        <v>93</v>
      </c>
      <c r="E7" s="129" t="s">
        <v>119</v>
      </c>
      <c r="F7" s="124" t="s">
        <v>91</v>
      </c>
      <c r="G7" s="125"/>
      <c r="H7" s="125"/>
      <c r="I7" s="125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7"/>
    </row>
    <row r="8" spans="2:33" ht="25.5" customHeight="1" x14ac:dyDescent="0.25">
      <c r="B8" s="128"/>
      <c r="C8" s="130"/>
      <c r="D8" s="130"/>
      <c r="E8" s="130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131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132</v>
      </c>
      <c r="S8" s="75" t="s">
        <v>133</v>
      </c>
      <c r="T8" s="75" t="s">
        <v>131</v>
      </c>
      <c r="U8" s="75" t="s">
        <v>135</v>
      </c>
      <c r="V8" s="75" t="s">
        <v>131</v>
      </c>
      <c r="W8" s="75" t="s">
        <v>132</v>
      </c>
      <c r="X8" s="75" t="s">
        <v>78</v>
      </c>
    </row>
    <row r="9" spans="2:33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7"/>
      <c r="Z9" s="7"/>
      <c r="AA9" s="7"/>
      <c r="AB9" s="7"/>
      <c r="AC9" s="7"/>
      <c r="AD9" s="7"/>
      <c r="AE9" s="7"/>
      <c r="AF9" s="7"/>
      <c r="AG9" s="7"/>
    </row>
    <row r="10" spans="2:33" ht="15" customHeight="1" x14ac:dyDescent="0.25">
      <c r="B10" s="69" t="s">
        <v>1</v>
      </c>
      <c r="C10" s="60">
        <v>0</v>
      </c>
      <c r="D10" s="63">
        <v>0</v>
      </c>
      <c r="E10" s="63">
        <v>0</v>
      </c>
      <c r="F10" s="63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62"/>
      <c r="Y10" s="7"/>
      <c r="Z10" s="7"/>
      <c r="AA10" s="7"/>
      <c r="AB10" s="7"/>
      <c r="AC10" s="7"/>
      <c r="AD10" s="7"/>
      <c r="AE10" s="7"/>
      <c r="AF10" s="7"/>
      <c r="AG10" s="7"/>
    </row>
    <row r="11" spans="2:33" ht="15" customHeight="1" x14ac:dyDescent="0.25">
      <c r="B11" s="68" t="s">
        <v>2</v>
      </c>
      <c r="C11" s="56">
        <v>78550000</v>
      </c>
      <c r="D11" s="63">
        <v>0</v>
      </c>
      <c r="E11" s="63">
        <v>0</v>
      </c>
      <c r="F11" s="63">
        <v>36466.67</v>
      </c>
      <c r="G11" s="63">
        <v>429147.67</v>
      </c>
      <c r="H11" s="64">
        <v>819156.7</v>
      </c>
      <c r="I11" s="63">
        <v>509260.39</v>
      </c>
      <c r="J11" s="63">
        <f>635488.84+778604.99</f>
        <v>1414093.83</v>
      </c>
      <c r="K11" s="63">
        <v>130612.25</v>
      </c>
      <c r="L11" s="63"/>
      <c r="M11" s="63"/>
      <c r="N11" s="63"/>
      <c r="O11" s="63"/>
      <c r="P11" s="63"/>
      <c r="Q11" s="63"/>
      <c r="R11" s="63"/>
      <c r="S11" s="63"/>
      <c r="T11" s="63">
        <v>152612.25</v>
      </c>
      <c r="U11" s="63"/>
      <c r="V11" s="63"/>
      <c r="W11" s="103">
        <v>249758.44</v>
      </c>
      <c r="X11" s="71">
        <f>+SUM(F11:V11)</f>
        <v>3491349.7600000002</v>
      </c>
      <c r="Y11" s="7"/>
      <c r="Z11" s="7"/>
      <c r="AA11" s="7"/>
      <c r="AB11" s="7"/>
      <c r="AC11" s="7"/>
      <c r="AD11" s="7"/>
      <c r="AE11" s="7"/>
      <c r="AF11" s="7"/>
      <c r="AG11" s="7"/>
    </row>
    <row r="12" spans="2:33" s="26" customFormat="1" ht="15" customHeight="1" x14ac:dyDescent="0.2">
      <c r="B12" s="68" t="s">
        <v>3</v>
      </c>
      <c r="C12" s="56">
        <v>12720000</v>
      </c>
      <c r="D12" s="63">
        <v>0</v>
      </c>
      <c r="E12" s="63">
        <v>0</v>
      </c>
      <c r="F12" s="63"/>
      <c r="G12" s="63"/>
      <c r="H12" s="64"/>
      <c r="I12" s="63"/>
      <c r="J12" s="63">
        <f>104000+3974276.89</f>
        <v>4078276.89</v>
      </c>
      <c r="K12" s="63">
        <v>632548.49</v>
      </c>
      <c r="L12" s="63"/>
      <c r="M12" s="63"/>
      <c r="N12" s="63"/>
      <c r="O12" s="63"/>
      <c r="P12" s="63"/>
      <c r="Q12" s="63"/>
      <c r="R12" s="63"/>
      <c r="S12" s="63"/>
      <c r="T12" s="63">
        <v>173000</v>
      </c>
      <c r="U12" s="63"/>
      <c r="V12" s="63"/>
      <c r="W12" s="103"/>
      <c r="X12" s="71">
        <f>+SUM(F12:V12)</f>
        <v>4883825.38</v>
      </c>
      <c r="Y12" s="56"/>
      <c r="Z12" s="57"/>
      <c r="AA12" s="58"/>
      <c r="AB12" s="58"/>
      <c r="AC12" s="59"/>
      <c r="AD12" s="58"/>
      <c r="AE12" s="58"/>
      <c r="AF12" s="58"/>
      <c r="AG12" s="58"/>
    </row>
    <row r="13" spans="2:33" s="26" customFormat="1" ht="15" customHeight="1" x14ac:dyDescent="0.2">
      <c r="B13" s="68" t="s">
        <v>4</v>
      </c>
      <c r="C13" s="56">
        <v>0</v>
      </c>
      <c r="D13" s="63">
        <v>0</v>
      </c>
      <c r="E13" s="63">
        <v>0</v>
      </c>
      <c r="F13" s="63"/>
      <c r="G13" s="63"/>
      <c r="H13" s="64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103"/>
      <c r="X13" s="71">
        <f t="shared" ref="X13:X30" si="0">+SUM(F13:V13)</f>
        <v>0</v>
      </c>
    </row>
    <row r="14" spans="2:33" s="26" customFormat="1" ht="15" customHeight="1" x14ac:dyDescent="0.2">
      <c r="B14" s="68" t="s">
        <v>5</v>
      </c>
      <c r="C14" s="56">
        <v>0</v>
      </c>
      <c r="D14" s="63">
        <v>0</v>
      </c>
      <c r="E14" s="63"/>
      <c r="F14" s="63"/>
      <c r="G14" s="63"/>
      <c r="H14" s="64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103"/>
      <c r="X14" s="71">
        <f t="shared" si="0"/>
        <v>0</v>
      </c>
    </row>
    <row r="15" spans="2:33" s="26" customFormat="1" ht="15" customHeight="1" x14ac:dyDescent="0.2">
      <c r="B15" s="68" t="s">
        <v>6</v>
      </c>
      <c r="C15" s="56">
        <v>9808000</v>
      </c>
      <c r="D15" s="63">
        <v>0</v>
      </c>
      <c r="E15" s="63">
        <v>0</v>
      </c>
      <c r="F15" s="63"/>
      <c r="G15" s="63">
        <v>14441.4</v>
      </c>
      <c r="H15" s="64"/>
      <c r="I15" s="63">
        <v>9940</v>
      </c>
      <c r="J15" s="63">
        <v>43665</v>
      </c>
      <c r="K15" s="63"/>
      <c r="L15" s="63"/>
      <c r="M15" s="63"/>
      <c r="N15" s="63"/>
      <c r="O15" s="63"/>
      <c r="P15" s="63"/>
      <c r="Q15" s="63"/>
      <c r="R15" s="63"/>
      <c r="S15" s="63"/>
      <c r="T15" s="63">
        <v>67.739999999999995</v>
      </c>
      <c r="U15" s="63"/>
      <c r="V15" s="63"/>
      <c r="W15" s="103"/>
      <c r="X15" s="71">
        <f>+SUM(F15:V15)</f>
        <v>68114.14</v>
      </c>
    </row>
    <row r="16" spans="2:33" s="26" customFormat="1" ht="15" customHeight="1" x14ac:dyDescent="0.2">
      <c r="B16" s="68" t="s">
        <v>7</v>
      </c>
      <c r="C16" s="56"/>
      <c r="D16" s="63">
        <v>0</v>
      </c>
      <c r="E16" s="63">
        <v>0</v>
      </c>
      <c r="F16" s="63"/>
      <c r="G16" s="63"/>
      <c r="H16" s="64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103"/>
      <c r="X16" s="71">
        <f t="shared" si="0"/>
        <v>0</v>
      </c>
    </row>
    <row r="17" spans="2:24" s="26" customFormat="1" ht="15" customHeight="1" x14ac:dyDescent="0.2">
      <c r="B17" s="68" t="s">
        <v>8</v>
      </c>
      <c r="C17" s="56">
        <v>5205200</v>
      </c>
      <c r="D17" s="63">
        <v>0</v>
      </c>
      <c r="E17" s="63">
        <v>0</v>
      </c>
      <c r="F17" s="63">
        <v>36696.300000000003</v>
      </c>
      <c r="G17" s="63">
        <v>14600</v>
      </c>
      <c r="H17" s="64">
        <v>29400</v>
      </c>
      <c r="I17" s="63">
        <v>17600</v>
      </c>
      <c r="J17" s="63">
        <v>22000</v>
      </c>
      <c r="K17" s="63">
        <v>22000</v>
      </c>
      <c r="L17" s="63"/>
      <c r="M17" s="63"/>
      <c r="N17" s="63"/>
      <c r="O17" s="63"/>
      <c r="P17" s="63"/>
      <c r="Q17" s="63"/>
      <c r="R17" s="63"/>
      <c r="S17" s="63"/>
      <c r="T17" s="63">
        <v>22000</v>
      </c>
      <c r="U17" s="63"/>
      <c r="V17" s="63"/>
      <c r="W17" s="103"/>
      <c r="X17" s="71">
        <f t="shared" si="0"/>
        <v>164296.29999999999</v>
      </c>
    </row>
    <row r="18" spans="2:24" s="26" customFormat="1" ht="15" customHeight="1" x14ac:dyDescent="0.2">
      <c r="B18" s="68" t="s">
        <v>9</v>
      </c>
      <c r="C18" s="56">
        <v>500000</v>
      </c>
      <c r="D18" s="63">
        <v>0</v>
      </c>
      <c r="E18" s="63">
        <v>0</v>
      </c>
      <c r="F18" s="63">
        <v>473</v>
      </c>
      <c r="G18" s="63"/>
      <c r="H18" s="64">
        <v>5134</v>
      </c>
      <c r="I18" s="63">
        <v>1003</v>
      </c>
      <c r="J18" s="63"/>
      <c r="K18" s="63">
        <v>164828</v>
      </c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103"/>
      <c r="X18" s="71">
        <f t="shared" si="0"/>
        <v>171438</v>
      </c>
    </row>
    <row r="19" spans="2:24" s="26" customFormat="1" ht="15" customHeight="1" x14ac:dyDescent="0.2">
      <c r="B19" s="68" t="s">
        <v>10</v>
      </c>
      <c r="C19" s="56">
        <v>0</v>
      </c>
      <c r="D19" s="63">
        <v>0</v>
      </c>
      <c r="E19" s="63">
        <v>0</v>
      </c>
      <c r="F19" s="63">
        <v>10200</v>
      </c>
      <c r="G19" s="63">
        <v>55900</v>
      </c>
      <c r="H19" s="64">
        <v>36500</v>
      </c>
      <c r="I19" s="63">
        <v>213351</v>
      </c>
      <c r="J19" s="63"/>
      <c r="K19" s="63">
        <v>24510</v>
      </c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103"/>
      <c r="X19" s="71">
        <f t="shared" si="0"/>
        <v>340461</v>
      </c>
    </row>
    <row r="20" spans="2:24" s="26" customFormat="1" ht="15" customHeight="1" x14ac:dyDescent="0.2">
      <c r="B20" s="68" t="s">
        <v>11</v>
      </c>
      <c r="C20" s="56">
        <v>0</v>
      </c>
      <c r="D20" s="63">
        <v>0</v>
      </c>
      <c r="E20" s="63">
        <v>0</v>
      </c>
      <c r="F20" s="63">
        <v>4060</v>
      </c>
      <c r="G20" s="63">
        <v>460</v>
      </c>
      <c r="H20" s="64">
        <v>9271.06</v>
      </c>
      <c r="I20" s="63">
        <v>4556.91</v>
      </c>
      <c r="J20" s="63">
        <v>393788.89</v>
      </c>
      <c r="K20" s="63">
        <v>2072</v>
      </c>
      <c r="L20" s="63"/>
      <c r="M20" s="63"/>
      <c r="N20" s="63"/>
      <c r="O20" s="63"/>
      <c r="P20" s="63"/>
      <c r="Q20" s="63"/>
      <c r="R20" s="63"/>
      <c r="S20" s="63"/>
      <c r="T20" s="63">
        <v>24122</v>
      </c>
      <c r="U20" s="63"/>
      <c r="V20" s="63"/>
      <c r="W20" s="103"/>
      <c r="X20" s="71">
        <f t="shared" si="0"/>
        <v>438330.86</v>
      </c>
    </row>
    <row r="21" spans="2:24" s="26" customFormat="1" ht="15" customHeight="1" x14ac:dyDescent="0.2">
      <c r="B21" s="68" t="s">
        <v>12</v>
      </c>
      <c r="C21" s="56">
        <v>300000</v>
      </c>
      <c r="D21" s="63">
        <v>0</v>
      </c>
      <c r="E21" s="63">
        <v>0</v>
      </c>
      <c r="F21" s="63"/>
      <c r="G21" s="63"/>
      <c r="H21" s="64">
        <v>249201.5</v>
      </c>
      <c r="I21" s="63">
        <v>11121.5</v>
      </c>
      <c r="J21" s="63">
        <v>63866.12</v>
      </c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103"/>
      <c r="X21" s="71">
        <f t="shared" si="0"/>
        <v>324189.12</v>
      </c>
    </row>
    <row r="22" spans="2:24" s="26" customFormat="1" ht="15" customHeight="1" x14ac:dyDescent="0.2">
      <c r="B22" s="68" t="s">
        <v>13</v>
      </c>
      <c r="C22" s="56">
        <v>2600000</v>
      </c>
      <c r="D22" s="63">
        <v>0</v>
      </c>
      <c r="E22" s="63">
        <v>0</v>
      </c>
      <c r="F22" s="63"/>
      <c r="G22" s="63"/>
      <c r="H22" s="64"/>
      <c r="I22" s="63"/>
      <c r="J22" s="63">
        <v>486422.04</v>
      </c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103">
        <v>6630.32</v>
      </c>
      <c r="X22" s="71">
        <f t="shared" si="0"/>
        <v>486422.04</v>
      </c>
    </row>
    <row r="23" spans="2:24" s="26" customFormat="1" ht="21.75" customHeight="1" x14ac:dyDescent="0.2">
      <c r="B23" s="67" t="s">
        <v>14</v>
      </c>
      <c r="C23" s="72">
        <v>640000</v>
      </c>
      <c r="D23" s="63">
        <v>0</v>
      </c>
      <c r="E23" s="63">
        <v>0</v>
      </c>
      <c r="F23" s="63">
        <v>22700.03</v>
      </c>
      <c r="G23" s="63">
        <v>11300</v>
      </c>
      <c r="H23" s="64">
        <v>13195.63</v>
      </c>
      <c r="I23" s="63">
        <v>34017</v>
      </c>
      <c r="J23" s="63">
        <f>14629.42+36580</f>
        <v>51209.42</v>
      </c>
      <c r="K23" s="63">
        <v>50145.99</v>
      </c>
      <c r="L23" s="63"/>
      <c r="M23" s="63"/>
      <c r="N23" s="63"/>
      <c r="O23" s="63"/>
      <c r="P23" s="63"/>
      <c r="Q23" s="63"/>
      <c r="R23" s="63"/>
      <c r="S23" s="63"/>
      <c r="T23" s="63">
        <v>90668.99</v>
      </c>
      <c r="U23" s="63"/>
      <c r="V23" s="63"/>
      <c r="W23" s="103">
        <v>27258</v>
      </c>
      <c r="X23" s="71">
        <f t="shared" si="0"/>
        <v>273237.06</v>
      </c>
    </row>
    <row r="24" spans="2:24" s="26" customFormat="1" ht="15" customHeight="1" x14ac:dyDescent="0.2">
      <c r="B24" s="67" t="s">
        <v>15</v>
      </c>
      <c r="C24" s="73">
        <v>1318000</v>
      </c>
      <c r="D24" s="63">
        <v>0</v>
      </c>
      <c r="E24" s="63">
        <v>0</v>
      </c>
      <c r="F24" s="63">
        <v>50741.599999999999</v>
      </c>
      <c r="G24" s="63">
        <v>16683.05</v>
      </c>
      <c r="H24" s="64">
        <v>423438.91</v>
      </c>
      <c r="I24" s="63">
        <v>292328.89</v>
      </c>
      <c r="J24" s="63">
        <f>30000+164291.09</f>
        <v>194291.09</v>
      </c>
      <c r="K24" s="63">
        <v>3000</v>
      </c>
      <c r="L24" s="101"/>
      <c r="M24" s="63"/>
      <c r="N24" s="63"/>
      <c r="O24" s="63"/>
      <c r="P24" s="63"/>
      <c r="Q24" s="63"/>
      <c r="R24" s="63"/>
      <c r="S24" s="63"/>
      <c r="T24" s="63">
        <v>15062.25</v>
      </c>
      <c r="U24" s="63"/>
      <c r="V24" s="63"/>
      <c r="W24" s="103">
        <v>28550.59</v>
      </c>
      <c r="X24" s="71">
        <f t="shared" si="0"/>
        <v>995545.78999999992</v>
      </c>
    </row>
    <row r="25" spans="2:24" s="26" customFormat="1" ht="15" customHeight="1" x14ac:dyDescent="0.2">
      <c r="B25" s="70" t="s">
        <v>16</v>
      </c>
      <c r="C25" s="56">
        <v>0</v>
      </c>
      <c r="D25" s="63">
        <v>0</v>
      </c>
      <c r="E25" s="63">
        <v>0</v>
      </c>
      <c r="F25" s="63"/>
      <c r="G25" s="63"/>
      <c r="H25" s="64"/>
      <c r="I25" s="63">
        <v>14300</v>
      </c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103">
        <v>90625</v>
      </c>
      <c r="X25" s="71">
        <f t="shared" si="0"/>
        <v>14300</v>
      </c>
    </row>
    <row r="26" spans="2:24" s="26" customFormat="1" ht="15" customHeight="1" x14ac:dyDescent="0.2">
      <c r="B26" s="70" t="s">
        <v>17</v>
      </c>
      <c r="C26" s="56">
        <v>0</v>
      </c>
      <c r="D26" s="63">
        <v>0</v>
      </c>
      <c r="E26" s="63">
        <v>0</v>
      </c>
      <c r="F26" s="63"/>
      <c r="G26" s="63"/>
      <c r="H26" s="64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103"/>
      <c r="X26" s="71">
        <f t="shared" si="0"/>
        <v>0</v>
      </c>
    </row>
    <row r="27" spans="2:24" s="26" customFormat="1" ht="15" customHeight="1" x14ac:dyDescent="0.2">
      <c r="B27" s="70" t="s">
        <v>18</v>
      </c>
      <c r="C27" s="56">
        <v>18180000</v>
      </c>
      <c r="D27" s="63">
        <v>0</v>
      </c>
      <c r="E27" s="63"/>
      <c r="F27" s="63">
        <v>768368.79</v>
      </c>
      <c r="G27" s="63">
        <v>785885.15</v>
      </c>
      <c r="H27" s="64">
        <v>751503.02</v>
      </c>
      <c r="I27" s="63">
        <v>1104109.1499999999</v>
      </c>
      <c r="J27" s="63">
        <f>369691.16+714000</f>
        <v>1083691.1599999999</v>
      </c>
      <c r="K27" s="63">
        <v>356243.37</v>
      </c>
      <c r="L27" s="63"/>
      <c r="M27" s="63"/>
      <c r="N27" s="63"/>
      <c r="O27" s="63"/>
      <c r="P27" s="63"/>
      <c r="Q27" s="63"/>
      <c r="R27" s="63"/>
      <c r="S27" s="63"/>
      <c r="T27" s="63">
        <v>22119.34</v>
      </c>
      <c r="U27" s="63"/>
      <c r="V27" s="63"/>
      <c r="W27" s="103">
        <v>272600</v>
      </c>
      <c r="X27" s="71">
        <f t="shared" si="0"/>
        <v>4871919.9799999995</v>
      </c>
    </row>
    <row r="28" spans="2:24" s="26" customFormat="1" ht="15" customHeight="1" x14ac:dyDescent="0.2">
      <c r="B28" s="70" t="s">
        <v>19</v>
      </c>
      <c r="C28" s="56">
        <v>552000</v>
      </c>
      <c r="D28" s="63">
        <v>0</v>
      </c>
      <c r="E28" s="63">
        <v>0</v>
      </c>
      <c r="F28" s="63">
        <v>897</v>
      </c>
      <c r="G28" s="63"/>
      <c r="H28" s="64">
        <v>3773.5</v>
      </c>
      <c r="I28" s="63">
        <v>47211.24</v>
      </c>
      <c r="J28" s="63">
        <v>3000</v>
      </c>
      <c r="K28" s="63"/>
      <c r="L28" s="63"/>
      <c r="M28" s="63"/>
      <c r="N28" s="63"/>
      <c r="O28" s="63"/>
      <c r="P28" s="63"/>
      <c r="Q28" s="63"/>
      <c r="R28" s="63"/>
      <c r="S28" s="63"/>
      <c r="T28" s="63">
        <v>12576</v>
      </c>
      <c r="U28" s="63"/>
      <c r="V28" s="63"/>
      <c r="W28" s="103">
        <v>224367.56</v>
      </c>
      <c r="X28" s="71">
        <f t="shared" si="0"/>
        <v>67457.739999999991</v>
      </c>
    </row>
    <row r="29" spans="2:24" s="26" customFormat="1" ht="15" customHeight="1" x14ac:dyDescent="0.2">
      <c r="B29" s="70" t="s">
        <v>20</v>
      </c>
      <c r="C29" s="56">
        <v>740000</v>
      </c>
      <c r="D29" s="63">
        <v>0</v>
      </c>
      <c r="E29" s="63">
        <v>0</v>
      </c>
      <c r="F29" s="63">
        <v>160</v>
      </c>
      <c r="G29" s="63"/>
      <c r="H29" s="64">
        <v>67371</v>
      </c>
      <c r="I29" s="63"/>
      <c r="J29" s="63">
        <v>1919.95</v>
      </c>
      <c r="K29" s="63">
        <v>215232</v>
      </c>
      <c r="L29" s="63"/>
      <c r="M29" s="63"/>
      <c r="N29" s="63"/>
      <c r="O29" s="63"/>
      <c r="P29" s="63"/>
      <c r="Q29" s="63"/>
      <c r="R29" s="63"/>
      <c r="S29" s="63"/>
      <c r="T29" s="63">
        <v>25202.2</v>
      </c>
      <c r="U29" s="63"/>
      <c r="V29" s="63"/>
      <c r="W29" s="103">
        <v>737.5</v>
      </c>
      <c r="X29" s="71">
        <f t="shared" si="0"/>
        <v>309885.15000000002</v>
      </c>
    </row>
    <row r="30" spans="2:24" s="26" customFormat="1" ht="15" customHeight="1" x14ac:dyDescent="0.2">
      <c r="B30" s="70" t="s">
        <v>21</v>
      </c>
      <c r="C30" s="56">
        <v>160000</v>
      </c>
      <c r="D30" s="63">
        <v>0</v>
      </c>
      <c r="E30" s="63">
        <v>0</v>
      </c>
      <c r="F30" s="63">
        <v>8256.67</v>
      </c>
      <c r="G30" s="63"/>
      <c r="H30" s="64">
        <v>4216.91</v>
      </c>
      <c r="I30" s="63">
        <v>24953.17</v>
      </c>
      <c r="J30" s="63">
        <v>2610.75</v>
      </c>
      <c r="K30" s="63">
        <v>7144.76</v>
      </c>
      <c r="L30" s="63"/>
      <c r="M30" s="63"/>
      <c r="N30" s="63"/>
      <c r="O30" s="63"/>
      <c r="P30" s="63"/>
      <c r="Q30" s="63"/>
      <c r="R30" s="63"/>
      <c r="S30" s="63"/>
      <c r="T30" s="63">
        <v>11666.26</v>
      </c>
      <c r="U30" s="63"/>
      <c r="V30" s="63"/>
      <c r="W30" s="103">
        <v>41225</v>
      </c>
      <c r="X30" s="71">
        <f t="shared" si="0"/>
        <v>58848.520000000004</v>
      </c>
    </row>
    <row r="31" spans="2:24" s="26" customFormat="1" ht="15" customHeight="1" x14ac:dyDescent="0.2">
      <c r="B31" s="70" t="s">
        <v>22</v>
      </c>
      <c r="C31" s="56">
        <v>810000</v>
      </c>
      <c r="D31" s="63">
        <v>0</v>
      </c>
      <c r="E31" s="63">
        <v>0</v>
      </c>
      <c r="F31" s="63">
        <v>1516</v>
      </c>
      <c r="G31" s="63">
        <v>2382.67</v>
      </c>
      <c r="H31" s="64">
        <v>143298.6</v>
      </c>
      <c r="I31" s="63">
        <v>27044.880000000001</v>
      </c>
      <c r="J31" s="63">
        <v>3643.68</v>
      </c>
      <c r="K31" s="63">
        <v>4501.01</v>
      </c>
      <c r="L31" s="63"/>
      <c r="M31" s="63"/>
      <c r="N31" s="63"/>
      <c r="O31" s="63"/>
      <c r="P31" s="63"/>
      <c r="Q31" s="63"/>
      <c r="R31" s="63"/>
      <c r="S31" s="63"/>
      <c r="T31" s="63">
        <v>1000.02</v>
      </c>
      <c r="U31" s="63"/>
      <c r="V31" s="63"/>
      <c r="W31" s="103">
        <v>172333.1</v>
      </c>
      <c r="X31" s="71">
        <f>SUM(F31:U31)</f>
        <v>183386.86000000002</v>
      </c>
    </row>
    <row r="32" spans="2:24" s="26" customFormat="1" ht="15" customHeight="1" x14ac:dyDescent="0.2">
      <c r="B32" s="70" t="s">
        <v>23</v>
      </c>
      <c r="C32" s="56">
        <v>3800000</v>
      </c>
      <c r="D32" s="63">
        <v>0</v>
      </c>
      <c r="E32" s="63">
        <v>0</v>
      </c>
      <c r="F32" s="63">
        <v>11064.97</v>
      </c>
      <c r="G32" s="63">
        <v>21949.85</v>
      </c>
      <c r="H32" s="64">
        <v>1282217.56</v>
      </c>
      <c r="I32" s="63">
        <v>568283.05000000005</v>
      </c>
      <c r="J32" s="63">
        <f>13855.46+5836.7</f>
        <v>19692.16</v>
      </c>
      <c r="K32" s="63">
        <v>666249.06999999995</v>
      </c>
      <c r="L32" s="63"/>
      <c r="M32" s="63"/>
      <c r="N32" s="63"/>
      <c r="O32" s="63"/>
      <c r="P32" s="63"/>
      <c r="Q32" s="63"/>
      <c r="R32" s="63"/>
      <c r="S32" s="63"/>
      <c r="T32" s="63">
        <v>155883.85</v>
      </c>
      <c r="U32" s="63"/>
      <c r="V32" s="63"/>
      <c r="W32" s="103">
        <v>443626.05</v>
      </c>
      <c r="X32" s="71">
        <f>+SUM(F32:V32)</f>
        <v>2725340.5100000002</v>
      </c>
    </row>
    <row r="33" spans="2:24" s="26" customFormat="1" ht="15" customHeight="1" x14ac:dyDescent="0.2">
      <c r="B33" s="70" t="s">
        <v>24</v>
      </c>
      <c r="C33" s="56">
        <v>4032000</v>
      </c>
      <c r="D33" s="63">
        <v>0</v>
      </c>
      <c r="E33" s="63">
        <v>0</v>
      </c>
      <c r="F33" s="63">
        <v>27852.19</v>
      </c>
      <c r="G33" s="63">
        <v>3773.8</v>
      </c>
      <c r="H33" s="64">
        <v>1019868.02</v>
      </c>
      <c r="I33" s="63">
        <v>318456.31</v>
      </c>
      <c r="J33" s="63">
        <v>1652</v>
      </c>
      <c r="K33" s="63">
        <v>237373</v>
      </c>
      <c r="L33" s="63"/>
      <c r="M33" s="63"/>
      <c r="N33" s="63"/>
      <c r="O33" s="63"/>
      <c r="P33" s="63"/>
      <c r="Q33" s="63"/>
      <c r="R33" s="63"/>
      <c r="S33" s="63"/>
      <c r="T33" s="63">
        <v>225931.47</v>
      </c>
      <c r="U33" s="63"/>
      <c r="V33" s="63"/>
      <c r="W33" s="103">
        <v>319560.52</v>
      </c>
      <c r="X33" s="71">
        <f>+SUM(F33:U33)</f>
        <v>1834906.79</v>
      </c>
    </row>
    <row r="34" spans="2:24" s="26" customFormat="1" ht="15" customHeight="1" x14ac:dyDescent="0.2">
      <c r="B34" s="70" t="s">
        <v>25</v>
      </c>
      <c r="C34" s="56">
        <v>0</v>
      </c>
      <c r="D34" s="63">
        <v>0</v>
      </c>
      <c r="E34" s="63">
        <v>0</v>
      </c>
      <c r="F34" s="63"/>
      <c r="G34" s="63"/>
      <c r="H34" s="64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103"/>
      <c r="X34" s="71">
        <f>+SUM(F34:V34)</f>
        <v>0</v>
      </c>
    </row>
    <row r="35" spans="2:24" s="26" customFormat="1" ht="15" customHeight="1" x14ac:dyDescent="0.2">
      <c r="B35" s="70" t="s">
        <v>26</v>
      </c>
      <c r="C35" s="56">
        <v>5958800</v>
      </c>
      <c r="D35" s="63">
        <v>0</v>
      </c>
      <c r="E35" s="63">
        <v>0</v>
      </c>
      <c r="F35" s="63">
        <v>42841.99</v>
      </c>
      <c r="G35" s="63">
        <v>52051.07</v>
      </c>
      <c r="H35" s="64">
        <v>922719.15</v>
      </c>
      <c r="I35" s="63">
        <v>305328.77</v>
      </c>
      <c r="J35" s="63">
        <f>42653.56+275818.59</f>
        <v>318472.15000000002</v>
      </c>
      <c r="K35" s="63">
        <v>1708769.39</v>
      </c>
      <c r="L35" s="63"/>
      <c r="M35" s="63"/>
      <c r="N35" s="63"/>
      <c r="O35" s="63"/>
      <c r="P35" s="63"/>
      <c r="Q35" s="63"/>
      <c r="R35" s="63"/>
      <c r="S35" s="63"/>
      <c r="T35" s="63">
        <v>236961.25</v>
      </c>
      <c r="U35" s="63"/>
      <c r="V35" s="63"/>
      <c r="W35" s="103">
        <v>787626.64</v>
      </c>
      <c r="X35" s="71">
        <f>+SUM(F35:V35)</f>
        <v>3587143.7699999996</v>
      </c>
    </row>
    <row r="36" spans="2:24" s="26" customFormat="1" ht="15" customHeight="1" x14ac:dyDescent="0.2">
      <c r="B36" s="70" t="s">
        <v>27</v>
      </c>
      <c r="C36" s="56">
        <v>0</v>
      </c>
      <c r="D36" s="63">
        <v>0</v>
      </c>
      <c r="E36" s="63">
        <v>0</v>
      </c>
      <c r="F36" s="63"/>
      <c r="G36" s="63"/>
      <c r="H36" s="64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103"/>
      <c r="X36" s="71">
        <f>+SUM(F37:V37)</f>
        <v>0</v>
      </c>
    </row>
    <row r="37" spans="2:24" s="26" customFormat="1" ht="15" customHeight="1" x14ac:dyDescent="0.2">
      <c r="B37" s="70" t="s">
        <v>28</v>
      </c>
      <c r="C37" s="56">
        <v>0</v>
      </c>
      <c r="D37" s="63">
        <v>0</v>
      </c>
      <c r="E37" s="63">
        <v>0</v>
      </c>
      <c r="F37" s="63"/>
      <c r="G37" s="63"/>
      <c r="H37" s="64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103"/>
      <c r="X37" s="71">
        <f t="shared" ref="X37:X75" si="1">+SUM(F37:Q37)</f>
        <v>0</v>
      </c>
    </row>
    <row r="38" spans="2:24" s="26" customFormat="1" ht="15" customHeight="1" x14ac:dyDescent="0.2">
      <c r="B38" s="70" t="s">
        <v>29</v>
      </c>
      <c r="C38" s="56">
        <v>0</v>
      </c>
      <c r="D38" s="63">
        <v>0</v>
      </c>
      <c r="E38" s="63">
        <v>0</v>
      </c>
      <c r="F38" s="63"/>
      <c r="G38" s="63"/>
      <c r="H38" s="64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103"/>
      <c r="X38" s="71">
        <f t="shared" si="1"/>
        <v>0</v>
      </c>
    </row>
    <row r="39" spans="2:24" s="26" customFormat="1" ht="15" customHeight="1" x14ac:dyDescent="0.2">
      <c r="B39" s="70" t="s">
        <v>30</v>
      </c>
      <c r="C39" s="56">
        <v>0</v>
      </c>
      <c r="D39" s="63">
        <v>0</v>
      </c>
      <c r="E39" s="63">
        <v>0</v>
      </c>
      <c r="F39" s="63"/>
      <c r="G39" s="63"/>
      <c r="H39" s="64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103"/>
      <c r="X39" s="71">
        <f t="shared" si="1"/>
        <v>0</v>
      </c>
    </row>
    <row r="40" spans="2:24" s="26" customFormat="1" ht="15" customHeight="1" x14ac:dyDescent="0.2">
      <c r="B40" s="70" t="s">
        <v>31</v>
      </c>
      <c r="C40" s="56">
        <v>0</v>
      </c>
      <c r="D40" s="63">
        <v>0</v>
      </c>
      <c r="E40" s="63">
        <v>0</v>
      </c>
      <c r="F40" s="63"/>
      <c r="G40" s="63"/>
      <c r="H40" s="64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103"/>
      <c r="X40" s="71">
        <f t="shared" si="1"/>
        <v>0</v>
      </c>
    </row>
    <row r="41" spans="2:24" s="26" customFormat="1" ht="15" customHeight="1" x14ac:dyDescent="0.2">
      <c r="B41" s="70" t="s">
        <v>32</v>
      </c>
      <c r="C41" s="56">
        <v>0</v>
      </c>
      <c r="D41" s="63">
        <v>0</v>
      </c>
      <c r="E41" s="63">
        <v>0</v>
      </c>
      <c r="F41" s="63"/>
      <c r="G41" s="63"/>
      <c r="H41" s="64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103"/>
      <c r="X41" s="71">
        <f t="shared" si="1"/>
        <v>0</v>
      </c>
    </row>
    <row r="42" spans="2:24" s="26" customFormat="1" ht="15" customHeight="1" x14ac:dyDescent="0.2">
      <c r="B42" s="70" t="s">
        <v>33</v>
      </c>
      <c r="C42" s="56">
        <v>0</v>
      </c>
      <c r="D42" s="63">
        <v>0</v>
      </c>
      <c r="E42" s="63">
        <v>0</v>
      </c>
      <c r="F42" s="63"/>
      <c r="G42" s="63"/>
      <c r="H42" s="64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103"/>
      <c r="X42" s="71">
        <f t="shared" si="1"/>
        <v>0</v>
      </c>
    </row>
    <row r="43" spans="2:24" s="26" customFormat="1" ht="15" customHeight="1" x14ac:dyDescent="0.2">
      <c r="B43" s="70" t="s">
        <v>34</v>
      </c>
      <c r="C43" s="56">
        <v>0</v>
      </c>
      <c r="D43" s="63">
        <v>0</v>
      </c>
      <c r="E43" s="63">
        <v>0</v>
      </c>
      <c r="F43" s="63"/>
      <c r="G43" s="63"/>
      <c r="H43" s="64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103"/>
      <c r="X43" s="71">
        <f t="shared" si="1"/>
        <v>0</v>
      </c>
    </row>
    <row r="44" spans="2:24" s="26" customFormat="1" ht="15" customHeight="1" x14ac:dyDescent="0.2">
      <c r="B44" s="66" t="s">
        <v>35</v>
      </c>
      <c r="C44" s="56">
        <v>0</v>
      </c>
      <c r="D44" s="63">
        <v>0</v>
      </c>
      <c r="E44" s="63">
        <v>0</v>
      </c>
      <c r="F44" s="63"/>
      <c r="G44" s="63"/>
      <c r="H44" s="64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103"/>
      <c r="X44" s="71">
        <f t="shared" si="1"/>
        <v>0</v>
      </c>
    </row>
    <row r="45" spans="2:24" s="26" customFormat="1" ht="15" customHeight="1" x14ac:dyDescent="0.2">
      <c r="B45" s="66" t="s">
        <v>36</v>
      </c>
      <c r="C45" s="56">
        <v>0</v>
      </c>
      <c r="D45" s="63">
        <v>0</v>
      </c>
      <c r="E45" s="63">
        <v>0</v>
      </c>
      <c r="F45" s="63"/>
      <c r="G45" s="63"/>
      <c r="H45" s="64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103"/>
      <c r="X45" s="71">
        <f t="shared" si="1"/>
        <v>0</v>
      </c>
    </row>
    <row r="46" spans="2:24" s="26" customFormat="1" ht="15" customHeight="1" x14ac:dyDescent="0.2">
      <c r="B46" s="70" t="s">
        <v>37</v>
      </c>
      <c r="C46" s="56">
        <v>0</v>
      </c>
      <c r="D46" s="63">
        <v>0</v>
      </c>
      <c r="E46" s="63">
        <v>0</v>
      </c>
      <c r="F46" s="63"/>
      <c r="G46" s="63"/>
      <c r="H46" s="64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103"/>
      <c r="X46" s="71">
        <f t="shared" si="1"/>
        <v>0</v>
      </c>
    </row>
    <row r="47" spans="2:24" s="31" customFormat="1" ht="15" customHeight="1" x14ac:dyDescent="0.2">
      <c r="B47" s="70" t="s">
        <v>38</v>
      </c>
      <c r="C47" s="56">
        <v>0</v>
      </c>
      <c r="D47" s="63">
        <v>0</v>
      </c>
      <c r="E47" s="63">
        <v>0</v>
      </c>
      <c r="F47" s="63"/>
      <c r="G47" s="63"/>
      <c r="H47" s="64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103"/>
      <c r="X47" s="71">
        <f t="shared" si="1"/>
        <v>0</v>
      </c>
    </row>
    <row r="48" spans="2:24" s="31" customFormat="1" ht="15" customHeight="1" x14ac:dyDescent="0.2">
      <c r="B48" s="70" t="s">
        <v>39</v>
      </c>
      <c r="C48" s="56">
        <v>0</v>
      </c>
      <c r="D48" s="63">
        <v>0</v>
      </c>
      <c r="E48" s="63">
        <v>0</v>
      </c>
      <c r="F48" s="63"/>
      <c r="G48" s="63"/>
      <c r="H48" s="64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103"/>
      <c r="X48" s="71">
        <f t="shared" si="1"/>
        <v>0</v>
      </c>
    </row>
    <row r="49" spans="2:24" s="31" customFormat="1" ht="15" customHeight="1" x14ac:dyDescent="0.2">
      <c r="B49" s="70" t="s">
        <v>40</v>
      </c>
      <c r="C49" s="56">
        <v>0</v>
      </c>
      <c r="D49" s="63">
        <v>0</v>
      </c>
      <c r="E49" s="63">
        <v>0</v>
      </c>
      <c r="F49" s="63"/>
      <c r="G49" s="63"/>
      <c r="H49" s="64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103"/>
      <c r="X49" s="71">
        <f t="shared" si="1"/>
        <v>0</v>
      </c>
    </row>
    <row r="50" spans="2:24" s="26" customFormat="1" ht="15" customHeight="1" x14ac:dyDescent="0.2">
      <c r="B50" s="70" t="s">
        <v>41</v>
      </c>
      <c r="C50" s="56">
        <v>0</v>
      </c>
      <c r="D50" s="63">
        <v>0</v>
      </c>
      <c r="E50" s="63">
        <v>0</v>
      </c>
      <c r="F50" s="63"/>
      <c r="G50" s="63"/>
      <c r="H50" s="64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103"/>
      <c r="X50" s="71">
        <f t="shared" si="1"/>
        <v>0</v>
      </c>
    </row>
    <row r="51" spans="2:24" s="31" customFormat="1" ht="15" customHeight="1" x14ac:dyDescent="0.2">
      <c r="B51" s="70" t="s">
        <v>42</v>
      </c>
      <c r="C51" s="56">
        <v>0</v>
      </c>
      <c r="D51" s="63">
        <v>0</v>
      </c>
      <c r="E51" s="63">
        <v>0</v>
      </c>
      <c r="F51" s="63"/>
      <c r="G51" s="63"/>
      <c r="H51" s="64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103"/>
      <c r="X51" s="71">
        <f t="shared" si="1"/>
        <v>0</v>
      </c>
    </row>
    <row r="52" spans="2:24" s="26" customFormat="1" ht="15" customHeight="1" x14ac:dyDescent="0.2">
      <c r="B52" s="70" t="s">
        <v>43</v>
      </c>
      <c r="C52" s="56">
        <v>0</v>
      </c>
      <c r="D52" s="63">
        <v>0</v>
      </c>
      <c r="E52" s="63">
        <v>0</v>
      </c>
      <c r="F52" s="63"/>
      <c r="G52" s="63"/>
      <c r="H52" s="64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103"/>
      <c r="X52" s="71">
        <f t="shared" si="1"/>
        <v>0</v>
      </c>
    </row>
    <row r="53" spans="2:24" s="26" customFormat="1" ht="15" customHeight="1" x14ac:dyDescent="0.2">
      <c r="B53" s="70" t="s">
        <v>44</v>
      </c>
      <c r="C53" s="56">
        <v>210000</v>
      </c>
      <c r="D53" s="63">
        <v>0</v>
      </c>
      <c r="E53" s="63">
        <v>0</v>
      </c>
      <c r="F53" s="63"/>
      <c r="G53" s="63"/>
      <c r="H53" s="64">
        <v>45500.01</v>
      </c>
      <c r="I53" s="63">
        <v>97558.6</v>
      </c>
      <c r="J53" s="63">
        <v>94710.46</v>
      </c>
      <c r="K53" s="63">
        <v>32850</v>
      </c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103">
        <v>114283</v>
      </c>
      <c r="X53" s="71">
        <f>+SUM(F53:V53)</f>
        <v>270619.07</v>
      </c>
    </row>
    <row r="54" spans="2:24" s="31" customFormat="1" ht="15" customHeight="1" x14ac:dyDescent="0.2">
      <c r="B54" s="70" t="s">
        <v>45</v>
      </c>
      <c r="C54" s="56">
        <v>20000</v>
      </c>
      <c r="D54" s="63">
        <v>0</v>
      </c>
      <c r="E54" s="63">
        <v>0</v>
      </c>
      <c r="F54" s="63"/>
      <c r="G54" s="63"/>
      <c r="H54" s="64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>
        <v>14750</v>
      </c>
      <c r="U54" s="63"/>
      <c r="V54" s="63"/>
      <c r="W54" s="103"/>
      <c r="X54" s="71">
        <f>+SUM(F54:V54)</f>
        <v>14750</v>
      </c>
    </row>
    <row r="55" spans="2:24" s="31" customFormat="1" ht="15" customHeight="1" x14ac:dyDescent="0.2">
      <c r="B55" s="70" t="s">
        <v>46</v>
      </c>
      <c r="C55" s="56">
        <v>8000</v>
      </c>
      <c r="D55" s="63">
        <v>0</v>
      </c>
      <c r="E55" s="63">
        <v>0</v>
      </c>
      <c r="F55" s="63"/>
      <c r="G55" s="63"/>
      <c r="H55" s="64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103"/>
      <c r="X55" s="71">
        <f>+SUM(F55:V55)</f>
        <v>0</v>
      </c>
    </row>
    <row r="56" spans="2:24" s="31" customFormat="1" ht="15" customHeight="1" x14ac:dyDescent="0.2">
      <c r="B56" s="70" t="s">
        <v>47</v>
      </c>
      <c r="C56" s="56">
        <v>2500000</v>
      </c>
      <c r="D56" s="63">
        <v>0</v>
      </c>
      <c r="E56" s="63">
        <v>0</v>
      </c>
      <c r="F56" s="63"/>
      <c r="G56" s="63"/>
      <c r="H56" s="64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103">
        <v>1144750</v>
      </c>
      <c r="X56" s="71">
        <f>+SUM(F56:V56)</f>
        <v>0</v>
      </c>
    </row>
    <row r="57" spans="2:24" s="26" customFormat="1" ht="15" customHeight="1" x14ac:dyDescent="0.2">
      <c r="B57" s="70" t="s">
        <v>48</v>
      </c>
      <c r="C57" s="56">
        <v>48000</v>
      </c>
      <c r="D57" s="63">
        <v>0</v>
      </c>
      <c r="E57" s="63">
        <v>0</v>
      </c>
      <c r="F57" s="63"/>
      <c r="G57" s="63"/>
      <c r="H57" s="64"/>
      <c r="I57" s="63">
        <v>3680</v>
      </c>
      <c r="J57" s="63">
        <v>157450.03</v>
      </c>
      <c r="K57" s="63">
        <v>20294.82</v>
      </c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103">
        <v>299058.36</v>
      </c>
      <c r="X57" s="71">
        <f>+SUM(E57:V57)</f>
        <v>181424.85</v>
      </c>
    </row>
    <row r="58" spans="2:24" s="26" customFormat="1" ht="15" customHeight="1" x14ac:dyDescent="0.2">
      <c r="B58" s="70" t="s">
        <v>49</v>
      </c>
      <c r="C58" s="56">
        <v>40000</v>
      </c>
      <c r="D58" s="63">
        <v>0</v>
      </c>
      <c r="E58" s="63">
        <v>0</v>
      </c>
      <c r="F58" s="63"/>
      <c r="G58" s="63"/>
      <c r="H58" s="64"/>
      <c r="I58" s="63">
        <v>36108</v>
      </c>
      <c r="J58" s="63">
        <v>93102</v>
      </c>
      <c r="K58" s="63">
        <v>46454.48</v>
      </c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103"/>
      <c r="X58" s="71">
        <f>+SUM(F58:V58)</f>
        <v>175664.48</v>
      </c>
    </row>
    <row r="59" spans="2:24" s="26" customFormat="1" ht="15" customHeight="1" x14ac:dyDescent="0.2">
      <c r="B59" s="70" t="s">
        <v>50</v>
      </c>
      <c r="C59" s="56">
        <v>3000000</v>
      </c>
      <c r="D59" s="63">
        <v>0</v>
      </c>
      <c r="E59" s="63"/>
      <c r="F59" s="63"/>
      <c r="G59" s="63"/>
      <c r="H59" s="64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103"/>
      <c r="X59" s="71">
        <f>+SUM(F59:V59)</f>
        <v>0</v>
      </c>
    </row>
    <row r="60" spans="2:24" s="26" customFormat="1" ht="15" customHeight="1" x14ac:dyDescent="0.2">
      <c r="B60" s="70" t="s">
        <v>51</v>
      </c>
      <c r="C60" s="56">
        <v>0</v>
      </c>
      <c r="D60" s="63">
        <v>0</v>
      </c>
      <c r="E60" s="63">
        <v>0</v>
      </c>
      <c r="F60" s="63"/>
      <c r="G60" s="63"/>
      <c r="H60" s="64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103"/>
      <c r="X60" s="71">
        <f>+SUM(F60:V60)</f>
        <v>0</v>
      </c>
    </row>
    <row r="61" spans="2:24" s="31" customFormat="1" ht="15" customHeight="1" x14ac:dyDescent="0.2">
      <c r="B61" s="70" t="s">
        <v>52</v>
      </c>
      <c r="C61" s="56">
        <v>0</v>
      </c>
      <c r="D61" s="63">
        <v>0</v>
      </c>
      <c r="E61" s="63">
        <v>0</v>
      </c>
      <c r="F61" s="63"/>
      <c r="G61" s="63"/>
      <c r="H61" s="64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103"/>
      <c r="X61" s="71">
        <f>+SUM(F61:V61)</f>
        <v>0</v>
      </c>
    </row>
    <row r="62" spans="2:24" s="26" customFormat="1" ht="15" customHeight="1" x14ac:dyDescent="0.2">
      <c r="B62" s="70" t="s">
        <v>53</v>
      </c>
      <c r="C62" s="56">
        <v>0</v>
      </c>
      <c r="D62" s="63">
        <v>0</v>
      </c>
      <c r="E62" s="63">
        <v>0</v>
      </c>
      <c r="F62" s="63"/>
      <c r="G62" s="63"/>
      <c r="H62" s="64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103"/>
      <c r="X62" s="71">
        <f t="shared" si="1"/>
        <v>0</v>
      </c>
    </row>
    <row r="63" spans="2:24" s="26" customFormat="1" ht="15" customHeight="1" x14ac:dyDescent="0.2">
      <c r="B63" s="70" t="s">
        <v>54</v>
      </c>
      <c r="C63" s="56">
        <v>0</v>
      </c>
      <c r="D63" s="63">
        <v>0</v>
      </c>
      <c r="E63" s="63">
        <v>0</v>
      </c>
      <c r="F63" s="63"/>
      <c r="G63" s="63"/>
      <c r="H63" s="64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103"/>
      <c r="X63" s="71">
        <f t="shared" si="1"/>
        <v>0</v>
      </c>
    </row>
    <row r="64" spans="2:24" s="26" customFormat="1" ht="15" customHeight="1" x14ac:dyDescent="0.2">
      <c r="B64" s="70" t="s">
        <v>55</v>
      </c>
      <c r="C64" s="56">
        <v>0</v>
      </c>
      <c r="D64" s="63">
        <v>0</v>
      </c>
      <c r="E64" s="63">
        <v>0</v>
      </c>
      <c r="F64" s="63"/>
      <c r="G64" s="63"/>
      <c r="H64" s="64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103"/>
      <c r="X64" s="71">
        <f t="shared" si="1"/>
        <v>0</v>
      </c>
    </row>
    <row r="65" spans="2:24" s="26" customFormat="1" ht="17.25" customHeight="1" x14ac:dyDescent="0.2">
      <c r="B65" s="66" t="s">
        <v>56</v>
      </c>
      <c r="C65" s="56">
        <v>0</v>
      </c>
      <c r="D65" s="63">
        <v>0</v>
      </c>
      <c r="E65" s="63">
        <v>0</v>
      </c>
      <c r="F65" s="63"/>
      <c r="G65" s="63"/>
      <c r="H65" s="64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103"/>
      <c r="X65" s="71">
        <f t="shared" si="1"/>
        <v>0</v>
      </c>
    </row>
    <row r="66" spans="2:24" s="31" customFormat="1" ht="25.5" customHeight="1" x14ac:dyDescent="0.2">
      <c r="B66" s="66" t="s">
        <v>57</v>
      </c>
      <c r="C66" s="56">
        <v>0</v>
      </c>
      <c r="D66" s="63">
        <v>0</v>
      </c>
      <c r="E66" s="63">
        <v>0</v>
      </c>
      <c r="F66" s="63"/>
      <c r="G66" s="63"/>
      <c r="H66" s="64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103"/>
      <c r="X66" s="71">
        <f t="shared" si="1"/>
        <v>0</v>
      </c>
    </row>
    <row r="67" spans="2:24" s="31" customFormat="1" ht="15" customHeight="1" x14ac:dyDescent="0.2">
      <c r="B67" s="70" t="s">
        <v>58</v>
      </c>
      <c r="C67" s="56">
        <v>0</v>
      </c>
      <c r="D67" s="63">
        <v>0</v>
      </c>
      <c r="E67" s="63">
        <v>0</v>
      </c>
      <c r="F67" s="63"/>
      <c r="G67" s="63"/>
      <c r="H67" s="64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103"/>
      <c r="X67" s="71">
        <f t="shared" si="1"/>
        <v>0</v>
      </c>
    </row>
    <row r="68" spans="2:24" s="26" customFormat="1" ht="15" customHeight="1" x14ac:dyDescent="0.2">
      <c r="B68" s="70" t="s">
        <v>59</v>
      </c>
      <c r="C68" s="56">
        <v>0</v>
      </c>
      <c r="D68" s="63">
        <v>0</v>
      </c>
      <c r="E68" s="63">
        <v>0</v>
      </c>
      <c r="F68" s="63"/>
      <c r="G68" s="63"/>
      <c r="H68" s="64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103"/>
      <c r="X68" s="71">
        <f t="shared" si="1"/>
        <v>0</v>
      </c>
    </row>
    <row r="69" spans="2:24" s="31" customFormat="1" ht="15" customHeight="1" x14ac:dyDescent="0.2">
      <c r="B69" s="70" t="s">
        <v>60</v>
      </c>
      <c r="C69" s="56">
        <v>0</v>
      </c>
      <c r="D69" s="63">
        <v>0</v>
      </c>
      <c r="E69" s="63">
        <v>0</v>
      </c>
      <c r="F69" s="63"/>
      <c r="G69" s="63"/>
      <c r="H69" s="64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103"/>
      <c r="X69" s="71">
        <f t="shared" si="1"/>
        <v>0</v>
      </c>
    </row>
    <row r="70" spans="2:24" s="26" customFormat="1" ht="15" customHeight="1" x14ac:dyDescent="0.2">
      <c r="B70" s="70" t="s">
        <v>61</v>
      </c>
      <c r="C70" s="56">
        <v>0</v>
      </c>
      <c r="D70" s="63">
        <v>0</v>
      </c>
      <c r="E70" s="63">
        <v>0</v>
      </c>
      <c r="F70" s="63"/>
      <c r="G70" s="63"/>
      <c r="H70" s="64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103"/>
      <c r="X70" s="71">
        <f t="shared" si="1"/>
        <v>0</v>
      </c>
    </row>
    <row r="71" spans="2:24" s="26" customFormat="1" ht="15" customHeight="1" x14ac:dyDescent="0.2">
      <c r="B71" s="70" t="s">
        <v>62</v>
      </c>
      <c r="C71" s="56">
        <v>0</v>
      </c>
      <c r="D71" s="63">
        <v>0</v>
      </c>
      <c r="E71" s="63">
        <v>0</v>
      </c>
      <c r="F71" s="63"/>
      <c r="G71" s="63"/>
      <c r="H71" s="64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103"/>
      <c r="X71" s="71">
        <f t="shared" si="1"/>
        <v>0</v>
      </c>
    </row>
    <row r="72" spans="2:24" s="26" customFormat="1" ht="15" customHeight="1" x14ac:dyDescent="0.2">
      <c r="B72" s="70" t="s">
        <v>63</v>
      </c>
      <c r="C72" s="56">
        <v>0</v>
      </c>
      <c r="D72" s="63">
        <v>0</v>
      </c>
      <c r="E72" s="63">
        <v>0</v>
      </c>
      <c r="F72" s="63"/>
      <c r="G72" s="63"/>
      <c r="H72" s="64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103"/>
      <c r="X72" s="71">
        <f t="shared" si="1"/>
        <v>0</v>
      </c>
    </row>
    <row r="73" spans="2:24" s="31" customFormat="1" ht="15" customHeight="1" x14ac:dyDescent="0.2">
      <c r="B73" s="70" t="s">
        <v>64</v>
      </c>
      <c r="C73" s="56">
        <v>0</v>
      </c>
      <c r="D73" s="63">
        <v>0</v>
      </c>
      <c r="E73" s="63">
        <v>0</v>
      </c>
      <c r="F73" s="63"/>
      <c r="G73" s="63"/>
      <c r="H73" s="64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103"/>
      <c r="X73" s="71">
        <f t="shared" si="1"/>
        <v>0</v>
      </c>
    </row>
    <row r="74" spans="2:24" s="26" customFormat="1" ht="15" customHeight="1" x14ac:dyDescent="0.2">
      <c r="B74" s="70" t="s">
        <v>67</v>
      </c>
      <c r="C74" s="56">
        <v>0</v>
      </c>
      <c r="D74" s="63">
        <v>0</v>
      </c>
      <c r="E74" s="63">
        <v>0</v>
      </c>
      <c r="F74" s="63"/>
      <c r="G74" s="63"/>
      <c r="H74" s="64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103"/>
      <c r="X74" s="71">
        <f t="shared" si="1"/>
        <v>0</v>
      </c>
    </row>
    <row r="75" spans="2:24" s="26" customFormat="1" ht="15" customHeight="1" x14ac:dyDescent="0.2">
      <c r="B75" s="70" t="s">
        <v>68</v>
      </c>
      <c r="C75" s="56">
        <v>0</v>
      </c>
      <c r="D75" s="63">
        <v>0</v>
      </c>
      <c r="E75" s="63">
        <v>0</v>
      </c>
      <c r="F75" s="63"/>
      <c r="G75" s="63"/>
      <c r="H75" s="64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103"/>
      <c r="X75" s="71">
        <f t="shared" si="1"/>
        <v>0</v>
      </c>
    </row>
    <row r="76" spans="2:24" s="26" customFormat="1" ht="15" customHeight="1" x14ac:dyDescent="0.2">
      <c r="B76" s="70" t="s">
        <v>69</v>
      </c>
      <c r="C76" s="56">
        <v>0</v>
      </c>
      <c r="D76" s="63">
        <v>0</v>
      </c>
      <c r="E76" s="63">
        <v>0</v>
      </c>
      <c r="F76" s="63">
        <v>0</v>
      </c>
      <c r="G76" s="63">
        <v>0</v>
      </c>
      <c r="H76" s="64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103"/>
      <c r="X76" s="71">
        <f t="shared" ref="X76:X82" si="2">+SUM(F76:Q76)</f>
        <v>0</v>
      </c>
    </row>
    <row r="77" spans="2:24" s="26" customFormat="1" ht="15" customHeight="1" x14ac:dyDescent="0.2">
      <c r="B77" s="70" t="s">
        <v>70</v>
      </c>
      <c r="C77" s="56">
        <v>0</v>
      </c>
      <c r="D77" s="63">
        <v>0</v>
      </c>
      <c r="E77" s="63">
        <v>0</v>
      </c>
      <c r="F77" s="63">
        <v>0</v>
      </c>
      <c r="G77" s="63">
        <v>0</v>
      </c>
      <c r="H77" s="64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103"/>
      <c r="X77" s="71">
        <f t="shared" si="2"/>
        <v>0</v>
      </c>
    </row>
    <row r="78" spans="2:24" s="26" customFormat="1" ht="15" customHeight="1" x14ac:dyDescent="0.2">
      <c r="B78" s="70" t="s">
        <v>71</v>
      </c>
      <c r="C78" s="56">
        <v>0</v>
      </c>
      <c r="D78" s="63">
        <v>0</v>
      </c>
      <c r="E78" s="63">
        <v>0</v>
      </c>
      <c r="F78" s="63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103"/>
      <c r="X78" s="71">
        <f t="shared" si="2"/>
        <v>0</v>
      </c>
    </row>
    <row r="79" spans="2:24" s="26" customFormat="1" ht="15" customHeight="1" x14ac:dyDescent="0.2">
      <c r="B79" s="70" t="s">
        <v>72</v>
      </c>
      <c r="C79" s="56">
        <v>0</v>
      </c>
      <c r="D79" s="63">
        <v>0</v>
      </c>
      <c r="E79" s="63">
        <v>0</v>
      </c>
      <c r="F79" s="63">
        <v>0</v>
      </c>
      <c r="G79" s="63">
        <v>0</v>
      </c>
      <c r="H79" s="64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103"/>
      <c r="X79" s="71">
        <f t="shared" si="2"/>
        <v>0</v>
      </c>
    </row>
    <row r="80" spans="2:24" s="26" customFormat="1" ht="15" customHeight="1" x14ac:dyDescent="0.2">
      <c r="B80" s="70" t="s">
        <v>73</v>
      </c>
      <c r="C80" s="56">
        <v>0</v>
      </c>
      <c r="D80" s="63">
        <v>0</v>
      </c>
      <c r="E80" s="63">
        <v>0</v>
      </c>
      <c r="F80" s="63">
        <v>0</v>
      </c>
      <c r="G80" s="63">
        <v>0</v>
      </c>
      <c r="H80" s="64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103"/>
      <c r="X80" s="71">
        <f t="shared" si="2"/>
        <v>0</v>
      </c>
    </row>
    <row r="81" spans="2:27" s="26" customFormat="1" ht="15" customHeight="1" x14ac:dyDescent="0.2">
      <c r="B81" s="70" t="s">
        <v>74</v>
      </c>
      <c r="C81" s="56">
        <v>0</v>
      </c>
      <c r="D81" s="63">
        <v>0</v>
      </c>
      <c r="E81" s="63">
        <v>0</v>
      </c>
      <c r="F81" s="63">
        <v>0</v>
      </c>
      <c r="G81" s="63">
        <v>0</v>
      </c>
      <c r="H81" s="64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103"/>
      <c r="X81" s="71">
        <f t="shared" si="2"/>
        <v>0</v>
      </c>
    </row>
    <row r="82" spans="2:27" s="26" customFormat="1" ht="15" customHeight="1" x14ac:dyDescent="0.2">
      <c r="B82" s="70" t="s">
        <v>75</v>
      </c>
      <c r="C82" s="56">
        <v>0</v>
      </c>
      <c r="D82" s="63">
        <v>0</v>
      </c>
      <c r="E82" s="63">
        <v>0</v>
      </c>
      <c r="F82" s="63">
        <v>0</v>
      </c>
      <c r="G82" s="63">
        <v>0</v>
      </c>
      <c r="H82" s="64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103"/>
      <c r="X82" s="71">
        <f t="shared" si="2"/>
        <v>0</v>
      </c>
    </row>
    <row r="83" spans="2:27" ht="15" customHeight="1" x14ac:dyDescent="0.25">
      <c r="B83" s="83" t="s">
        <v>120</v>
      </c>
      <c r="C83" s="84">
        <f>SUM(C11:C82)</f>
        <v>151700000</v>
      </c>
      <c r="D83" s="93">
        <f>SUM(D11:D82)</f>
        <v>0</v>
      </c>
      <c r="E83" s="93">
        <f>SUM(E60:E82)</f>
        <v>0</v>
      </c>
      <c r="F83" s="93">
        <f>SUM(F11:F82)</f>
        <v>1022295.21</v>
      </c>
      <c r="G83" s="87">
        <f>SUM(G11:G82)</f>
        <v>1408574.6600000001</v>
      </c>
      <c r="H83" s="87">
        <f t="shared" ref="H83:I83" si="3">SUM(H11:H82)</f>
        <v>5825765.5700000003</v>
      </c>
      <c r="I83" s="87">
        <f t="shared" si="3"/>
        <v>3640211.86</v>
      </c>
      <c r="J83" s="87">
        <f>SUM(J11:J82)</f>
        <v>8527557.620000001</v>
      </c>
      <c r="K83" s="87">
        <f t="shared" ref="K83:Q83" si="4">SUM(K11:K82)</f>
        <v>4324828.6300000008</v>
      </c>
      <c r="L83" s="87">
        <f>SUM(L11:L82)</f>
        <v>0</v>
      </c>
      <c r="M83" s="87">
        <f t="shared" si="4"/>
        <v>0</v>
      </c>
      <c r="N83" s="87">
        <f t="shared" si="4"/>
        <v>0</v>
      </c>
      <c r="O83" s="87">
        <f t="shared" si="4"/>
        <v>0</v>
      </c>
      <c r="P83" s="87">
        <f t="shared" si="4"/>
        <v>0</v>
      </c>
      <c r="Q83" s="87">
        <f t="shared" si="4"/>
        <v>0</v>
      </c>
      <c r="R83" s="87">
        <f t="shared" ref="R83:V83" si="5">SUM(R11:R82)</f>
        <v>0</v>
      </c>
      <c r="S83" s="87">
        <f t="shared" si="5"/>
        <v>0</v>
      </c>
      <c r="T83" s="87">
        <f t="shared" si="5"/>
        <v>1183623.6200000001</v>
      </c>
      <c r="U83" s="87">
        <f t="shared" si="5"/>
        <v>0</v>
      </c>
      <c r="V83" s="87">
        <f t="shared" si="5"/>
        <v>0</v>
      </c>
      <c r="W83" s="104">
        <f>SUM(W11:W82)</f>
        <v>4222990.08</v>
      </c>
      <c r="X83" s="87">
        <f>+SUM(F83:V83)</f>
        <v>25932857.170000006</v>
      </c>
      <c r="AA83" s="102"/>
    </row>
    <row r="84" spans="2:27" ht="15" customHeight="1" x14ac:dyDescent="0.25">
      <c r="B84" s="88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</row>
    <row r="88" spans="2:27" ht="15.75" customHeight="1" x14ac:dyDescent="0.3">
      <c r="B88" s="94" t="s">
        <v>128</v>
      </c>
      <c r="C88" s="94"/>
      <c r="D88" s="94"/>
      <c r="E88" s="94"/>
      <c r="F88" s="94"/>
      <c r="G88" s="98"/>
      <c r="H88" s="99" t="s">
        <v>129</v>
      </c>
      <c r="I88" s="100"/>
      <c r="K88" s="99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94"/>
    </row>
    <row r="89" spans="2:27" ht="15.75" customHeight="1" x14ac:dyDescent="0.3">
      <c r="B89" s="94"/>
      <c r="C89" s="94"/>
      <c r="D89" s="94"/>
      <c r="E89" s="94"/>
      <c r="F89" s="94"/>
      <c r="G89" s="98"/>
      <c r="H89" s="99"/>
      <c r="I89" s="100"/>
      <c r="K89" s="99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</row>
    <row r="90" spans="2:27" ht="15.75" customHeight="1" x14ac:dyDescent="0.3">
      <c r="B90" s="94"/>
      <c r="C90" s="94"/>
      <c r="D90" s="94"/>
      <c r="E90" s="94"/>
      <c r="F90" s="94"/>
      <c r="G90" s="98"/>
      <c r="H90" s="99"/>
      <c r="I90" s="100"/>
      <c r="K90" s="99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</row>
    <row r="91" spans="2:27" ht="15.75" customHeight="1" x14ac:dyDescent="0.3">
      <c r="B91" s="94"/>
      <c r="C91" s="94"/>
      <c r="D91" s="94"/>
      <c r="E91" s="94"/>
      <c r="F91" s="94"/>
      <c r="G91" s="98"/>
      <c r="H91" s="99"/>
      <c r="I91" s="100"/>
      <c r="K91" s="99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</row>
    <row r="92" spans="2:27" ht="15.75" customHeight="1" x14ac:dyDescent="0.3">
      <c r="B92" s="94"/>
      <c r="C92" s="94"/>
      <c r="D92" s="94"/>
      <c r="E92" s="94"/>
      <c r="F92" s="94"/>
      <c r="G92" s="98"/>
      <c r="H92" s="99"/>
      <c r="I92" s="100"/>
      <c r="K92" s="99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</row>
    <row r="93" spans="2:27" ht="15.75" customHeight="1" x14ac:dyDescent="0.3">
      <c r="B93" s="94"/>
      <c r="C93" s="94"/>
      <c r="D93" s="94"/>
      <c r="E93" s="94"/>
      <c r="F93" s="94"/>
      <c r="G93" s="98"/>
      <c r="H93" s="99"/>
      <c r="I93" s="100"/>
      <c r="K93" s="99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</row>
    <row r="94" spans="2:27" ht="15.75" customHeight="1" x14ac:dyDescent="0.3">
      <c r="B94" s="94" t="s">
        <v>134</v>
      </c>
      <c r="C94" s="95"/>
      <c r="D94" s="95"/>
      <c r="E94" s="95"/>
      <c r="F94" s="95"/>
      <c r="G94" s="97"/>
      <c r="H94" s="98" t="s">
        <v>136</v>
      </c>
      <c r="I94" s="99"/>
      <c r="J94" s="99"/>
      <c r="K94" s="98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</row>
    <row r="95" spans="2:27" ht="20.25" x14ac:dyDescent="0.3">
      <c r="B95" s="96" t="s">
        <v>130</v>
      </c>
      <c r="C95" s="96"/>
      <c r="D95" s="96"/>
      <c r="E95" s="96"/>
      <c r="F95" s="96"/>
      <c r="G95" s="96"/>
      <c r="H95" s="97" t="s">
        <v>137</v>
      </c>
      <c r="I95" s="98"/>
      <c r="J95" s="98"/>
      <c r="K95" s="97"/>
      <c r="L95" s="96"/>
      <c r="M95" s="96"/>
      <c r="N95" s="96"/>
      <c r="O95" s="96"/>
      <c r="P95" s="96"/>
      <c r="Q95" s="96"/>
      <c r="R95" s="96"/>
      <c r="S95" s="96"/>
      <c r="T95" s="96"/>
      <c r="U95" s="96"/>
      <c r="V95" s="96"/>
      <c r="W95" s="96"/>
      <c r="X95" s="96"/>
    </row>
    <row r="96" spans="2:27" ht="15.75" x14ac:dyDescent="0.25">
      <c r="B96" s="92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</row>
    <row r="97" spans="2:24" ht="15.75" x14ac:dyDescent="0.25">
      <c r="B97" s="92"/>
      <c r="C97" s="92"/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</row>
    <row r="98" spans="2:24" ht="15.75" x14ac:dyDescent="0.25">
      <c r="B98" s="92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</row>
    <row r="100" spans="2:24" x14ac:dyDescent="0.25">
      <c r="B100" s="44"/>
      <c r="C100" s="42"/>
      <c r="D100" s="42"/>
      <c r="E100" s="42"/>
      <c r="F100" s="42"/>
    </row>
    <row r="102" spans="2:24" ht="18.75" x14ac:dyDescent="0.3">
      <c r="B102" s="119"/>
      <c r="C102" s="119"/>
      <c r="D102" s="119"/>
      <c r="E102" s="119"/>
      <c r="F102" s="119"/>
      <c r="G102" s="119"/>
      <c r="H102" s="119"/>
      <c r="I102" s="119"/>
      <c r="J102" s="119"/>
      <c r="K102" s="119"/>
      <c r="L102" s="119"/>
      <c r="M102" s="119"/>
      <c r="N102" s="119"/>
      <c r="O102" s="119"/>
      <c r="P102" s="119"/>
      <c r="Q102" s="119"/>
      <c r="R102" s="119"/>
      <c r="S102" s="119"/>
      <c r="T102" s="119"/>
      <c r="U102" s="119"/>
      <c r="V102" s="119"/>
      <c r="W102" s="119"/>
      <c r="X102" s="119"/>
    </row>
    <row r="103" spans="2:24" ht="22.5" customHeight="1" x14ac:dyDescent="0.3">
      <c r="B103" s="95"/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  <c r="W103" s="95"/>
      <c r="X103" s="95"/>
    </row>
    <row r="104" spans="2:24" ht="18.75" x14ac:dyDescent="0.3"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</row>
  </sheetData>
  <mergeCells count="12">
    <mergeCell ref="B102:X102"/>
    <mergeCell ref="B6:X6"/>
    <mergeCell ref="B7:B8"/>
    <mergeCell ref="C7:C8"/>
    <mergeCell ref="D7:D8"/>
    <mergeCell ref="E7:E8"/>
    <mergeCell ref="F7:X7"/>
    <mergeCell ref="B1:X1"/>
    <mergeCell ref="B2:X2"/>
    <mergeCell ref="B3:X3"/>
    <mergeCell ref="B4:X4"/>
    <mergeCell ref="B5:X5"/>
  </mergeCells>
  <pageMargins left="0.19685039370078741" right="0.23622047244094491" top="0.35433070866141736" bottom="0.74803149606299213" header="0.31496062992125984" footer="0.31496062992125984"/>
  <pageSetup paperSize="5" scale="65" orientation="landscape" r:id="rId1"/>
  <ignoredErrors>
    <ignoredError sqref="D83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P96"/>
  <sheetViews>
    <sheetView showGridLines="0" workbookViewId="0">
      <selection activeCell="D90" sqref="D90"/>
    </sheetView>
  </sheetViews>
  <sheetFormatPr baseColWidth="10" defaultColWidth="11.42578125" defaultRowHeight="15" x14ac:dyDescent="0.25"/>
  <cols>
    <col min="1" max="1" width="25.42578125" customWidth="1"/>
    <col min="2" max="2" width="10.7109375" customWidth="1"/>
    <col min="3" max="3" width="10.28515625" customWidth="1"/>
    <col min="4" max="4" width="8.85546875" customWidth="1"/>
    <col min="5" max="5" width="7.42578125" customWidth="1"/>
    <col min="6" max="6" width="8.85546875" customWidth="1"/>
    <col min="7" max="7" width="8" customWidth="1"/>
    <col min="8" max="9" width="8.5703125" customWidth="1"/>
    <col min="10" max="10" width="8.85546875" customWidth="1"/>
    <col min="11" max="11" width="8.5703125" customWidth="1"/>
    <col min="12" max="12" width="8.85546875" style="48" customWidth="1"/>
    <col min="13" max="13" width="8.42578125" customWidth="1"/>
    <col min="14" max="14" width="9" customWidth="1"/>
    <col min="15" max="15" width="8.7109375" customWidth="1"/>
    <col min="16" max="16" width="10" customWidth="1"/>
  </cols>
  <sheetData>
    <row r="3" spans="1:16" ht="28.5" customHeight="1" x14ac:dyDescent="0.25">
      <c r="A3" s="105" t="s">
        <v>97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6" ht="21" customHeight="1" x14ac:dyDescent="0.25">
      <c r="A4" s="105" t="s">
        <v>98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16" x14ac:dyDescent="0.25">
      <c r="A5" s="122" t="s">
        <v>111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</row>
    <row r="6" spans="1:16" ht="15.75" customHeight="1" x14ac:dyDescent="0.25">
      <c r="A6" s="122" t="s">
        <v>92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</row>
    <row r="7" spans="1:16" ht="15.75" customHeight="1" x14ac:dyDescent="0.25">
      <c r="A7" s="122" t="s">
        <v>77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</row>
    <row r="8" spans="1:16" x14ac:dyDescent="0.25">
      <c r="A8" s="132" t="s">
        <v>110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</row>
    <row r="9" spans="1:16" ht="25.5" customHeight="1" x14ac:dyDescent="0.25">
      <c r="A9" s="137" t="s">
        <v>66</v>
      </c>
      <c r="B9" s="138" t="s">
        <v>94</v>
      </c>
      <c r="C9" s="138" t="s">
        <v>93</v>
      </c>
      <c r="D9" s="140" t="s">
        <v>91</v>
      </c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2"/>
    </row>
    <row r="10" spans="1:16" x14ac:dyDescent="0.25">
      <c r="A10" s="137"/>
      <c r="B10" s="139"/>
      <c r="C10" s="139"/>
      <c r="D10" s="32" t="s">
        <v>79</v>
      </c>
      <c r="E10" s="32" t="s">
        <v>80</v>
      </c>
      <c r="F10" s="32" t="s">
        <v>81</v>
      </c>
      <c r="G10" s="32" t="s">
        <v>82</v>
      </c>
      <c r="H10" s="33" t="s">
        <v>83</v>
      </c>
      <c r="I10" s="32" t="s">
        <v>84</v>
      </c>
      <c r="J10" s="33" t="s">
        <v>85</v>
      </c>
      <c r="K10" s="32" t="s">
        <v>86</v>
      </c>
      <c r="L10" s="46" t="s">
        <v>87</v>
      </c>
      <c r="M10" s="32" t="s">
        <v>88</v>
      </c>
      <c r="N10" s="32" t="s">
        <v>89</v>
      </c>
      <c r="O10" s="33" t="s">
        <v>90</v>
      </c>
      <c r="P10" s="32" t="s">
        <v>78</v>
      </c>
    </row>
    <row r="11" spans="1:16" x14ac:dyDescent="0.25">
      <c r="A11" s="27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47"/>
      <c r="M11" s="2"/>
      <c r="N11" s="2"/>
      <c r="O11" s="2"/>
      <c r="P11" s="2"/>
    </row>
    <row r="12" spans="1:16" x14ac:dyDescent="0.25">
      <c r="A12" s="23" t="s">
        <v>1</v>
      </c>
      <c r="B12" s="4"/>
      <c r="C12" s="4"/>
    </row>
    <row r="13" spans="1:16" ht="27" customHeight="1" x14ac:dyDescent="0.25">
      <c r="A13" s="37" t="s">
        <v>2</v>
      </c>
      <c r="B13" s="54">
        <v>58451500</v>
      </c>
      <c r="C13" s="49">
        <v>0</v>
      </c>
      <c r="D13" s="49">
        <v>163333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50">
        <v>0</v>
      </c>
      <c r="M13" s="51">
        <v>0</v>
      </c>
      <c r="N13" s="51">
        <v>0</v>
      </c>
      <c r="O13" s="51">
        <v>0</v>
      </c>
      <c r="P13" s="49">
        <f>SUM(D13:O13)</f>
        <v>163333</v>
      </c>
    </row>
    <row r="14" spans="1:16" s="26" customFormat="1" ht="12.75" x14ac:dyDescent="0.2">
      <c r="A14" s="37" t="s">
        <v>3</v>
      </c>
      <c r="B14" s="54">
        <v>2520000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51">
        <v>0</v>
      </c>
      <c r="J14" s="49">
        <v>0</v>
      </c>
      <c r="K14" s="49">
        <v>0</v>
      </c>
      <c r="L14" s="50">
        <v>0</v>
      </c>
      <c r="M14" s="51">
        <v>0</v>
      </c>
      <c r="N14" s="51">
        <v>0</v>
      </c>
      <c r="O14" s="51">
        <v>0</v>
      </c>
      <c r="P14" s="49">
        <f t="shared" ref="P14:P77" si="0">SUM(D14:O14)</f>
        <v>0</v>
      </c>
    </row>
    <row r="15" spans="1:16" s="26" customFormat="1" ht="12.75" x14ac:dyDescent="0.2">
      <c r="A15" s="37" t="s">
        <v>4</v>
      </c>
      <c r="B15" s="54">
        <v>25000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51">
        <v>0</v>
      </c>
      <c r="J15" s="49">
        <v>0</v>
      </c>
      <c r="K15" s="49">
        <v>0</v>
      </c>
      <c r="L15" s="52">
        <v>0</v>
      </c>
      <c r="M15" s="53">
        <v>0</v>
      </c>
      <c r="N15" s="53">
        <v>0</v>
      </c>
      <c r="O15" s="53">
        <v>0</v>
      </c>
      <c r="P15" s="49">
        <f t="shared" si="0"/>
        <v>0</v>
      </c>
    </row>
    <row r="16" spans="1:16" s="26" customFormat="1" ht="12.75" x14ac:dyDescent="0.2">
      <c r="A16" s="37" t="s">
        <v>5</v>
      </c>
      <c r="B16" s="54">
        <v>1000000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52">
        <v>0</v>
      </c>
      <c r="M16" s="53">
        <v>0</v>
      </c>
      <c r="N16" s="53">
        <v>0</v>
      </c>
      <c r="O16" s="53">
        <v>0</v>
      </c>
      <c r="P16" s="49">
        <f t="shared" si="0"/>
        <v>0</v>
      </c>
    </row>
    <row r="17" spans="1:16" s="26" customFormat="1" ht="12.75" x14ac:dyDescent="0.2">
      <c r="A17" s="37" t="s">
        <v>6</v>
      </c>
      <c r="B17" s="54">
        <v>6754520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51">
        <v>0</v>
      </c>
      <c r="L17" s="50">
        <v>0</v>
      </c>
      <c r="M17" s="51">
        <v>0</v>
      </c>
      <c r="N17" s="51">
        <v>0</v>
      </c>
      <c r="O17" s="51">
        <v>0</v>
      </c>
      <c r="P17" s="49">
        <f t="shared" si="0"/>
        <v>0</v>
      </c>
    </row>
    <row r="18" spans="1:16" s="26" customFormat="1" ht="12.75" x14ac:dyDescent="0.2">
      <c r="A18" s="37" t="s">
        <v>7</v>
      </c>
      <c r="B18" s="54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52">
        <v>0</v>
      </c>
      <c r="M18" s="53">
        <v>0</v>
      </c>
      <c r="N18" s="53">
        <v>0</v>
      </c>
      <c r="O18" s="53">
        <v>0</v>
      </c>
      <c r="P18" s="49">
        <f t="shared" si="0"/>
        <v>0</v>
      </c>
    </row>
    <row r="19" spans="1:16" s="26" customFormat="1" ht="11.25" x14ac:dyDescent="0.2">
      <c r="A19" s="37" t="s">
        <v>8</v>
      </c>
      <c r="B19" s="54">
        <v>3883550</v>
      </c>
      <c r="C19" s="49">
        <v>0</v>
      </c>
      <c r="D19" s="49">
        <v>395929</v>
      </c>
      <c r="E19" s="49">
        <v>0</v>
      </c>
      <c r="F19" s="51">
        <v>0</v>
      </c>
      <c r="G19" s="51">
        <v>0</v>
      </c>
      <c r="H19" s="49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49">
        <f t="shared" si="0"/>
        <v>395929</v>
      </c>
    </row>
    <row r="20" spans="1:16" s="26" customFormat="1" ht="11.25" x14ac:dyDescent="0.2">
      <c r="A20" s="37" t="s">
        <v>9</v>
      </c>
      <c r="B20" s="54">
        <v>0</v>
      </c>
      <c r="C20" s="49">
        <v>0</v>
      </c>
      <c r="D20" s="49">
        <v>0</v>
      </c>
      <c r="E20" s="51">
        <v>0</v>
      </c>
      <c r="F20" s="49">
        <v>0</v>
      </c>
      <c r="G20" s="49">
        <v>0</v>
      </c>
      <c r="H20" s="49">
        <v>0</v>
      </c>
      <c r="I20" s="51">
        <v>0</v>
      </c>
      <c r="J20" s="49">
        <v>0</v>
      </c>
      <c r="K20" s="49">
        <v>0</v>
      </c>
      <c r="L20" s="51">
        <v>0</v>
      </c>
      <c r="M20" s="51">
        <v>0</v>
      </c>
      <c r="N20" s="51">
        <v>0</v>
      </c>
      <c r="O20" s="51">
        <v>0</v>
      </c>
      <c r="P20" s="49">
        <f t="shared" si="0"/>
        <v>0</v>
      </c>
    </row>
    <row r="21" spans="1:16" s="26" customFormat="1" ht="11.25" x14ac:dyDescent="0.2">
      <c r="A21" s="37" t="s">
        <v>10</v>
      </c>
      <c r="B21" s="54">
        <v>0</v>
      </c>
      <c r="C21" s="49">
        <v>0</v>
      </c>
      <c r="D21" s="49">
        <v>3500</v>
      </c>
      <c r="E21" s="49">
        <v>0</v>
      </c>
      <c r="F21" s="51">
        <v>0</v>
      </c>
      <c r="G21" s="51">
        <v>0</v>
      </c>
      <c r="H21" s="49">
        <v>0</v>
      </c>
      <c r="I21" s="51">
        <v>0</v>
      </c>
      <c r="J21" s="51">
        <v>0</v>
      </c>
      <c r="K21" s="49">
        <v>0</v>
      </c>
      <c r="L21" s="51">
        <v>0</v>
      </c>
      <c r="M21" s="51">
        <v>0</v>
      </c>
      <c r="N21" s="51">
        <v>0</v>
      </c>
      <c r="O21" s="51">
        <v>0</v>
      </c>
      <c r="P21" s="49">
        <f t="shared" si="0"/>
        <v>3500</v>
      </c>
    </row>
    <row r="22" spans="1:16" s="26" customFormat="1" ht="11.25" x14ac:dyDescent="0.2">
      <c r="A22" s="37" t="s">
        <v>11</v>
      </c>
      <c r="B22" s="54">
        <v>500000</v>
      </c>
      <c r="C22" s="49">
        <v>0</v>
      </c>
      <c r="D22" s="49">
        <v>8020</v>
      </c>
      <c r="E22" s="49">
        <v>0</v>
      </c>
      <c r="F22" s="51">
        <v>0</v>
      </c>
      <c r="G22" s="51"/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49">
        <f t="shared" si="0"/>
        <v>8020</v>
      </c>
    </row>
    <row r="23" spans="1:16" s="26" customFormat="1" ht="11.25" x14ac:dyDescent="0.2">
      <c r="A23" s="37" t="s">
        <v>12</v>
      </c>
      <c r="B23" s="54">
        <v>75000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51">
        <v>0</v>
      </c>
      <c r="M23" s="51">
        <v>0</v>
      </c>
      <c r="N23" s="51">
        <v>0</v>
      </c>
      <c r="O23" s="51">
        <v>0</v>
      </c>
      <c r="P23" s="49">
        <f t="shared" si="0"/>
        <v>0</v>
      </c>
    </row>
    <row r="24" spans="1:16" s="26" customFormat="1" ht="11.25" x14ac:dyDescent="0.2">
      <c r="A24" s="37" t="s">
        <v>13</v>
      </c>
      <c r="B24" s="54">
        <v>2544000</v>
      </c>
      <c r="C24" s="49">
        <v>0</v>
      </c>
      <c r="D24" s="49">
        <v>141441</v>
      </c>
      <c r="E24" s="49">
        <v>0</v>
      </c>
      <c r="F24" s="49">
        <v>0</v>
      </c>
      <c r="G24" s="51">
        <v>0</v>
      </c>
      <c r="H24" s="49">
        <v>0</v>
      </c>
      <c r="I24" s="49">
        <v>0</v>
      </c>
      <c r="J24" s="49">
        <v>0</v>
      </c>
      <c r="K24" s="49">
        <v>0</v>
      </c>
      <c r="L24" s="51">
        <v>0</v>
      </c>
      <c r="M24" s="51">
        <v>0</v>
      </c>
      <c r="N24" s="51">
        <v>0</v>
      </c>
      <c r="O24" s="51">
        <v>0</v>
      </c>
      <c r="P24" s="49">
        <f t="shared" si="0"/>
        <v>141441</v>
      </c>
    </row>
    <row r="25" spans="1:16" s="26" customFormat="1" ht="27.75" customHeight="1" x14ac:dyDescent="0.2">
      <c r="A25" s="38" t="s">
        <v>14</v>
      </c>
      <c r="B25" s="54">
        <v>500000</v>
      </c>
      <c r="C25" s="49">
        <v>0</v>
      </c>
      <c r="D25" s="49">
        <v>56808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49">
        <f t="shared" si="0"/>
        <v>56808</v>
      </c>
    </row>
    <row r="26" spans="1:16" s="26" customFormat="1" ht="22.5" customHeight="1" x14ac:dyDescent="0.2">
      <c r="A26" s="38" t="s">
        <v>15</v>
      </c>
      <c r="B26" s="54">
        <v>3440000</v>
      </c>
      <c r="C26" s="49">
        <v>0</v>
      </c>
      <c r="D26" s="49">
        <v>401715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49">
        <f t="shared" si="0"/>
        <v>401715</v>
      </c>
    </row>
    <row r="27" spans="1:16" s="26" customFormat="1" ht="11.25" x14ac:dyDescent="0.2">
      <c r="A27" s="37" t="s">
        <v>16</v>
      </c>
      <c r="B27" s="54">
        <v>0</v>
      </c>
      <c r="C27" s="49">
        <v>0</v>
      </c>
      <c r="D27" s="49">
        <v>0</v>
      </c>
      <c r="E27" s="49">
        <v>0</v>
      </c>
      <c r="F27" s="49">
        <v>0</v>
      </c>
      <c r="G27" s="51">
        <v>0</v>
      </c>
      <c r="H27" s="49">
        <v>0</v>
      </c>
      <c r="I27" s="49">
        <v>0</v>
      </c>
      <c r="J27" s="49">
        <v>0</v>
      </c>
      <c r="K27" s="49">
        <v>0</v>
      </c>
      <c r="L27" s="51">
        <v>0</v>
      </c>
      <c r="M27" s="51">
        <v>0</v>
      </c>
      <c r="N27" s="51">
        <v>0</v>
      </c>
      <c r="O27" s="51">
        <v>0</v>
      </c>
      <c r="P27" s="49">
        <f t="shared" si="0"/>
        <v>0</v>
      </c>
    </row>
    <row r="28" spans="1:16" s="26" customFormat="1" ht="11.25" x14ac:dyDescent="0.2">
      <c r="A28" s="37" t="s">
        <v>17</v>
      </c>
      <c r="B28" s="54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51">
        <v>0</v>
      </c>
      <c r="M28" s="51">
        <v>0</v>
      </c>
      <c r="N28" s="51">
        <v>0</v>
      </c>
      <c r="O28" s="51">
        <v>0</v>
      </c>
      <c r="P28" s="49">
        <f t="shared" si="0"/>
        <v>0</v>
      </c>
    </row>
    <row r="29" spans="1:16" s="26" customFormat="1" ht="11.25" x14ac:dyDescent="0.2">
      <c r="A29" s="37" t="s">
        <v>18</v>
      </c>
      <c r="B29" s="54">
        <v>11824711</v>
      </c>
      <c r="C29" s="49">
        <v>0</v>
      </c>
      <c r="D29" s="49">
        <v>591820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49">
        <f t="shared" si="0"/>
        <v>591820</v>
      </c>
    </row>
    <row r="30" spans="1:16" s="26" customFormat="1" ht="11.25" x14ac:dyDescent="0.2">
      <c r="A30" s="37" t="s">
        <v>19</v>
      </c>
      <c r="B30" s="54">
        <v>745000</v>
      </c>
      <c r="C30" s="49">
        <v>0</v>
      </c>
      <c r="D30" s="49">
        <v>7560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49">
        <f t="shared" si="0"/>
        <v>7560</v>
      </c>
    </row>
    <row r="31" spans="1:16" s="26" customFormat="1" ht="11.25" x14ac:dyDescent="0.2">
      <c r="A31" s="37" t="s">
        <v>20</v>
      </c>
      <c r="B31" s="54">
        <v>1360000</v>
      </c>
      <c r="C31" s="49">
        <v>0</v>
      </c>
      <c r="D31" s="49">
        <v>78102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49">
        <f t="shared" si="0"/>
        <v>78102</v>
      </c>
    </row>
    <row r="32" spans="1:16" s="26" customFormat="1" ht="11.25" x14ac:dyDescent="0.2">
      <c r="A32" s="37" t="s">
        <v>21</v>
      </c>
      <c r="B32" s="54">
        <v>375000</v>
      </c>
      <c r="C32" s="49">
        <v>0</v>
      </c>
      <c r="D32" s="49">
        <v>28352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49">
        <f t="shared" si="0"/>
        <v>28352</v>
      </c>
    </row>
    <row r="33" spans="1:16" s="26" customFormat="1" ht="11.25" x14ac:dyDescent="0.2">
      <c r="A33" s="37" t="s">
        <v>22</v>
      </c>
      <c r="B33" s="54">
        <v>1125000</v>
      </c>
      <c r="C33" s="49">
        <v>0</v>
      </c>
      <c r="D33" s="49">
        <v>163558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49">
        <f t="shared" si="0"/>
        <v>163558</v>
      </c>
    </row>
    <row r="34" spans="1:16" s="26" customFormat="1" ht="19.5" customHeight="1" x14ac:dyDescent="0.2">
      <c r="A34" s="38" t="s">
        <v>23</v>
      </c>
      <c r="B34" s="54">
        <v>3730000</v>
      </c>
      <c r="C34" s="49">
        <v>0</v>
      </c>
      <c r="D34" s="49">
        <v>1206215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49">
        <f t="shared" si="0"/>
        <v>1206215</v>
      </c>
    </row>
    <row r="35" spans="1:16" s="26" customFormat="1" ht="27" customHeight="1" x14ac:dyDescent="0.2">
      <c r="A35" s="38" t="s">
        <v>24</v>
      </c>
      <c r="B35" s="54">
        <v>2255000</v>
      </c>
      <c r="C35" s="49">
        <v>0</v>
      </c>
      <c r="D35" s="49">
        <v>640403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49">
        <f t="shared" si="0"/>
        <v>640403</v>
      </c>
    </row>
    <row r="36" spans="1:16" s="26" customFormat="1" ht="27" customHeight="1" x14ac:dyDescent="0.2">
      <c r="A36" s="38" t="s">
        <v>25</v>
      </c>
      <c r="B36" s="54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49">
        <f t="shared" si="0"/>
        <v>0</v>
      </c>
    </row>
    <row r="37" spans="1:16" s="26" customFormat="1" ht="11.25" x14ac:dyDescent="0.2">
      <c r="A37" s="37" t="s">
        <v>26</v>
      </c>
      <c r="B37" s="54">
        <v>3720524</v>
      </c>
      <c r="C37" s="49">
        <v>0</v>
      </c>
      <c r="D37" s="49">
        <v>277964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49">
        <f t="shared" si="0"/>
        <v>277964</v>
      </c>
    </row>
    <row r="38" spans="1:16" s="26" customFormat="1" ht="11.25" x14ac:dyDescent="0.2">
      <c r="A38" s="37" t="s">
        <v>27</v>
      </c>
      <c r="B38" s="54">
        <v>0</v>
      </c>
      <c r="C38" s="49">
        <v>0</v>
      </c>
      <c r="D38" s="49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49">
        <v>0</v>
      </c>
      <c r="K38" s="49">
        <v>0</v>
      </c>
      <c r="L38" s="51">
        <v>0</v>
      </c>
      <c r="M38" s="51">
        <v>0</v>
      </c>
      <c r="N38" s="51">
        <v>0</v>
      </c>
      <c r="O38" s="51">
        <v>0</v>
      </c>
      <c r="P38" s="49">
        <f t="shared" si="0"/>
        <v>0</v>
      </c>
    </row>
    <row r="39" spans="1:16" s="26" customFormat="1" ht="11.25" x14ac:dyDescent="0.2">
      <c r="A39" s="37" t="s">
        <v>28</v>
      </c>
      <c r="B39" s="54">
        <v>0</v>
      </c>
      <c r="C39" s="49">
        <v>0</v>
      </c>
      <c r="D39" s="49">
        <v>0</v>
      </c>
      <c r="E39" s="49">
        <v>0</v>
      </c>
      <c r="F39" s="51">
        <v>0</v>
      </c>
      <c r="G39" s="51">
        <v>0</v>
      </c>
      <c r="H39" s="49">
        <v>0</v>
      </c>
      <c r="I39" s="51">
        <v>0</v>
      </c>
      <c r="J39" s="49">
        <v>0</v>
      </c>
      <c r="K39" s="49">
        <v>0</v>
      </c>
      <c r="L39" s="49">
        <v>0</v>
      </c>
      <c r="M39" s="51">
        <v>0</v>
      </c>
      <c r="N39" s="51">
        <v>0</v>
      </c>
      <c r="O39" s="51">
        <v>0</v>
      </c>
      <c r="P39" s="49">
        <f t="shared" si="0"/>
        <v>0</v>
      </c>
    </row>
    <row r="40" spans="1:16" s="26" customFormat="1" ht="21.75" customHeight="1" x14ac:dyDescent="0.2">
      <c r="A40" s="38" t="s">
        <v>29</v>
      </c>
      <c r="B40" s="54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51">
        <v>0</v>
      </c>
      <c r="N40" s="51">
        <v>0</v>
      </c>
      <c r="O40" s="51">
        <v>0</v>
      </c>
      <c r="P40" s="49">
        <f t="shared" si="0"/>
        <v>0</v>
      </c>
    </row>
    <row r="41" spans="1:16" s="26" customFormat="1" ht="21.75" customHeight="1" x14ac:dyDescent="0.2">
      <c r="A41" s="38" t="s">
        <v>30</v>
      </c>
      <c r="B41" s="54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51">
        <v>0</v>
      </c>
      <c r="N41" s="51">
        <v>0</v>
      </c>
      <c r="O41" s="51">
        <v>0</v>
      </c>
      <c r="P41" s="49">
        <f t="shared" si="0"/>
        <v>0</v>
      </c>
    </row>
    <row r="42" spans="1:16" s="26" customFormat="1" ht="21.75" customHeight="1" x14ac:dyDescent="0.2">
      <c r="A42" s="38" t="s">
        <v>31</v>
      </c>
      <c r="B42" s="54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51">
        <v>0</v>
      </c>
      <c r="N42" s="51">
        <v>0</v>
      </c>
      <c r="O42" s="51">
        <v>0</v>
      </c>
      <c r="P42" s="49">
        <f t="shared" si="0"/>
        <v>0</v>
      </c>
    </row>
    <row r="43" spans="1:16" s="26" customFormat="1" ht="21.75" customHeight="1" x14ac:dyDescent="0.2">
      <c r="A43" s="38" t="s">
        <v>32</v>
      </c>
      <c r="B43" s="54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51">
        <v>0</v>
      </c>
      <c r="N43" s="51">
        <v>0</v>
      </c>
      <c r="O43" s="51">
        <v>0</v>
      </c>
      <c r="P43" s="49">
        <f t="shared" si="0"/>
        <v>0</v>
      </c>
    </row>
    <row r="44" spans="1:16" s="26" customFormat="1" ht="11.25" x14ac:dyDescent="0.2">
      <c r="A44" s="37" t="s">
        <v>33</v>
      </c>
      <c r="B44" s="54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51">
        <v>0</v>
      </c>
      <c r="N44" s="51">
        <v>0</v>
      </c>
      <c r="O44" s="51">
        <v>0</v>
      </c>
      <c r="P44" s="49">
        <f t="shared" si="0"/>
        <v>0</v>
      </c>
    </row>
    <row r="45" spans="1:16" s="26" customFormat="1" ht="21.75" customHeight="1" x14ac:dyDescent="0.2">
      <c r="A45" s="38" t="s">
        <v>34</v>
      </c>
      <c r="B45" s="54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51">
        <v>0</v>
      </c>
      <c r="N45" s="51">
        <v>0</v>
      </c>
      <c r="O45" s="51">
        <v>0</v>
      </c>
      <c r="P45" s="49">
        <f t="shared" si="0"/>
        <v>0</v>
      </c>
    </row>
    <row r="46" spans="1:16" s="26" customFormat="1" ht="21.75" customHeight="1" x14ac:dyDescent="0.2">
      <c r="A46" s="38" t="s">
        <v>35</v>
      </c>
      <c r="B46" s="54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51">
        <v>0</v>
      </c>
      <c r="N46" s="51">
        <v>0</v>
      </c>
      <c r="O46" s="51">
        <v>0</v>
      </c>
      <c r="P46" s="49">
        <f t="shared" si="0"/>
        <v>0</v>
      </c>
    </row>
    <row r="47" spans="1:16" s="26" customFormat="1" ht="11.25" x14ac:dyDescent="0.2">
      <c r="A47" s="37" t="s">
        <v>36</v>
      </c>
      <c r="B47" s="54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51">
        <v>0</v>
      </c>
      <c r="N47" s="51">
        <v>0</v>
      </c>
      <c r="O47" s="51">
        <v>0</v>
      </c>
      <c r="P47" s="49">
        <f t="shared" si="0"/>
        <v>0</v>
      </c>
    </row>
    <row r="48" spans="1:16" s="26" customFormat="1" ht="21.75" customHeight="1" x14ac:dyDescent="0.2">
      <c r="A48" s="38" t="s">
        <v>37</v>
      </c>
      <c r="B48" s="54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51">
        <v>0</v>
      </c>
      <c r="N48" s="51">
        <v>0</v>
      </c>
      <c r="O48" s="51">
        <v>0</v>
      </c>
      <c r="P48" s="49">
        <f t="shared" si="0"/>
        <v>0</v>
      </c>
    </row>
    <row r="49" spans="1:16" s="31" customFormat="1" ht="17.25" x14ac:dyDescent="0.2">
      <c r="A49" s="38" t="s">
        <v>38</v>
      </c>
      <c r="B49" s="54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51">
        <v>0</v>
      </c>
      <c r="N49" s="51">
        <v>0</v>
      </c>
      <c r="O49" s="51">
        <v>0</v>
      </c>
      <c r="P49" s="49">
        <f t="shared" si="0"/>
        <v>0</v>
      </c>
    </row>
    <row r="50" spans="1:16" s="31" customFormat="1" ht="17.25" x14ac:dyDescent="0.2">
      <c r="A50" s="38" t="s">
        <v>39</v>
      </c>
      <c r="B50" s="54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51">
        <v>0</v>
      </c>
      <c r="N50" s="51">
        <v>0</v>
      </c>
      <c r="O50" s="51">
        <v>0</v>
      </c>
      <c r="P50" s="49">
        <f t="shared" si="0"/>
        <v>0</v>
      </c>
    </row>
    <row r="51" spans="1:16" s="31" customFormat="1" ht="25.5" x14ac:dyDescent="0.2">
      <c r="A51" s="38" t="s">
        <v>40</v>
      </c>
      <c r="B51" s="54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51">
        <v>0</v>
      </c>
      <c r="N51" s="51">
        <v>0</v>
      </c>
      <c r="O51" s="51">
        <v>0</v>
      </c>
      <c r="P51" s="49">
        <f t="shared" si="0"/>
        <v>0</v>
      </c>
    </row>
    <row r="52" spans="1:16" s="26" customFormat="1" ht="11.25" x14ac:dyDescent="0.2">
      <c r="A52" s="37" t="s">
        <v>41</v>
      </c>
      <c r="B52" s="54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51">
        <v>0</v>
      </c>
      <c r="N52" s="51">
        <v>0</v>
      </c>
      <c r="O52" s="51">
        <v>0</v>
      </c>
      <c r="P52" s="49">
        <f t="shared" si="0"/>
        <v>0</v>
      </c>
    </row>
    <row r="53" spans="1:16" s="31" customFormat="1" ht="17.25" x14ac:dyDescent="0.2">
      <c r="A53" s="38" t="s">
        <v>42</v>
      </c>
      <c r="B53" s="54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51">
        <v>0</v>
      </c>
      <c r="N53" s="51">
        <v>0</v>
      </c>
      <c r="O53" s="51">
        <v>0</v>
      </c>
      <c r="P53" s="49">
        <f t="shared" si="0"/>
        <v>0</v>
      </c>
    </row>
    <row r="54" spans="1:16" s="26" customFormat="1" ht="11.25" x14ac:dyDescent="0.2">
      <c r="A54" s="37" t="s">
        <v>43</v>
      </c>
      <c r="B54" s="54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51">
        <v>0</v>
      </c>
      <c r="N54" s="51">
        <v>0</v>
      </c>
      <c r="O54" s="51">
        <v>0</v>
      </c>
      <c r="P54" s="49">
        <f t="shared" si="0"/>
        <v>0</v>
      </c>
    </row>
    <row r="55" spans="1:16" s="26" customFormat="1" ht="11.25" x14ac:dyDescent="0.2">
      <c r="A55" s="37" t="s">
        <v>44</v>
      </c>
      <c r="B55" s="54">
        <v>500000</v>
      </c>
      <c r="C55" s="49">
        <v>0</v>
      </c>
      <c r="D55" s="49">
        <v>102814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49">
        <v>0</v>
      </c>
      <c r="L55" s="49">
        <v>0</v>
      </c>
      <c r="M55" s="51">
        <v>0</v>
      </c>
      <c r="N55" s="51">
        <v>0</v>
      </c>
      <c r="O55" s="51">
        <v>0</v>
      </c>
      <c r="P55" s="49">
        <f t="shared" si="0"/>
        <v>102814</v>
      </c>
    </row>
    <row r="56" spans="1:16" s="31" customFormat="1" ht="25.5" x14ac:dyDescent="0.2">
      <c r="A56" s="38" t="s">
        <v>45</v>
      </c>
      <c r="B56" s="54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51">
        <v>0</v>
      </c>
      <c r="I56" s="51">
        <v>0</v>
      </c>
      <c r="J56" s="49">
        <v>0</v>
      </c>
      <c r="K56" s="49">
        <v>0</v>
      </c>
      <c r="L56" s="49">
        <v>0</v>
      </c>
      <c r="M56" s="51">
        <v>0</v>
      </c>
      <c r="N56" s="51">
        <v>0</v>
      </c>
      <c r="O56" s="51">
        <v>0</v>
      </c>
      <c r="P56" s="49">
        <f t="shared" si="0"/>
        <v>0</v>
      </c>
    </row>
    <row r="57" spans="1:16" s="31" customFormat="1" ht="17.25" x14ac:dyDescent="0.2">
      <c r="A57" s="38" t="s">
        <v>46</v>
      </c>
      <c r="B57" s="54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51">
        <v>0</v>
      </c>
      <c r="N57" s="51">
        <v>0</v>
      </c>
      <c r="O57" s="51">
        <v>0</v>
      </c>
      <c r="P57" s="49">
        <f t="shared" si="0"/>
        <v>0</v>
      </c>
    </row>
    <row r="58" spans="1:16" s="31" customFormat="1" ht="25.5" x14ac:dyDescent="0.2">
      <c r="A58" s="38" t="s">
        <v>47</v>
      </c>
      <c r="B58" s="54">
        <v>3205000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51">
        <v>0</v>
      </c>
      <c r="N58" s="51">
        <v>0</v>
      </c>
      <c r="O58" s="51">
        <v>0</v>
      </c>
      <c r="P58" s="49">
        <f t="shared" si="0"/>
        <v>0</v>
      </c>
    </row>
    <row r="59" spans="1:16" s="26" customFormat="1" ht="11.25" x14ac:dyDescent="0.2">
      <c r="A59" s="37" t="s">
        <v>48</v>
      </c>
      <c r="B59" s="54">
        <v>0</v>
      </c>
      <c r="C59" s="49">
        <v>0</v>
      </c>
      <c r="D59" s="49">
        <v>166763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49">
        <f t="shared" si="0"/>
        <v>166763</v>
      </c>
    </row>
    <row r="60" spans="1:16" s="26" customFormat="1" ht="11.25" x14ac:dyDescent="0.2">
      <c r="A60" s="37" t="s">
        <v>49</v>
      </c>
      <c r="B60" s="54">
        <v>0</v>
      </c>
      <c r="C60" s="49">
        <v>0</v>
      </c>
      <c r="D60" s="49">
        <v>42421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51">
        <v>0</v>
      </c>
      <c r="M60" s="51">
        <v>0</v>
      </c>
      <c r="N60" s="51">
        <v>0</v>
      </c>
      <c r="O60" s="51">
        <v>0</v>
      </c>
      <c r="P60" s="49">
        <f t="shared" si="0"/>
        <v>42421</v>
      </c>
    </row>
    <row r="61" spans="1:16" s="26" customFormat="1" ht="11.25" x14ac:dyDescent="0.2">
      <c r="A61" s="37" t="s">
        <v>50</v>
      </c>
      <c r="B61" s="54">
        <v>9895000</v>
      </c>
      <c r="C61" s="49">
        <v>0</v>
      </c>
      <c r="D61" s="49">
        <v>487836</v>
      </c>
      <c r="E61" s="49">
        <v>0</v>
      </c>
      <c r="F61" s="51">
        <v>0</v>
      </c>
      <c r="G61" s="51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51">
        <v>0</v>
      </c>
      <c r="N61" s="51">
        <v>0</v>
      </c>
      <c r="O61" s="51">
        <v>0</v>
      </c>
      <c r="P61" s="49">
        <f>SUM(D61:O61)</f>
        <v>487836</v>
      </c>
    </row>
    <row r="62" spans="1:16" s="26" customFormat="1" ht="11.25" x14ac:dyDescent="0.2">
      <c r="A62" s="37" t="s">
        <v>51</v>
      </c>
      <c r="B62" s="54">
        <v>0</v>
      </c>
      <c r="C62" s="49">
        <v>0</v>
      </c>
      <c r="D62" s="49">
        <v>0</v>
      </c>
      <c r="E62" s="49">
        <v>0</v>
      </c>
      <c r="F62" s="51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51">
        <v>0</v>
      </c>
      <c r="N62" s="51">
        <v>0</v>
      </c>
      <c r="O62" s="51">
        <v>0</v>
      </c>
      <c r="P62" s="49">
        <f>SUM(D62:O62)</f>
        <v>0</v>
      </c>
    </row>
    <row r="63" spans="1:16" s="31" customFormat="1" ht="25.5" x14ac:dyDescent="0.2">
      <c r="A63" s="38" t="s">
        <v>52</v>
      </c>
      <c r="B63" s="54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51">
        <v>0</v>
      </c>
      <c r="N63" s="51">
        <v>0</v>
      </c>
      <c r="O63" s="51">
        <v>0</v>
      </c>
      <c r="P63" s="49">
        <f t="shared" si="0"/>
        <v>0</v>
      </c>
    </row>
    <row r="64" spans="1:16" s="26" customFormat="1" ht="11.25" x14ac:dyDescent="0.2">
      <c r="A64" s="37" t="s">
        <v>53</v>
      </c>
      <c r="B64" s="54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51">
        <v>0</v>
      </c>
      <c r="N64" s="51">
        <v>0</v>
      </c>
      <c r="O64" s="51">
        <v>0</v>
      </c>
      <c r="P64" s="49">
        <f t="shared" si="0"/>
        <v>0</v>
      </c>
    </row>
    <row r="65" spans="1:16" s="26" customFormat="1" ht="11.25" x14ac:dyDescent="0.2">
      <c r="A65" s="37" t="s">
        <v>54</v>
      </c>
      <c r="B65" s="54">
        <v>2175000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51">
        <v>0</v>
      </c>
      <c r="N65" s="51">
        <v>0</v>
      </c>
      <c r="O65" s="51">
        <v>0</v>
      </c>
      <c r="P65" s="49">
        <f t="shared" si="0"/>
        <v>0</v>
      </c>
    </row>
    <row r="66" spans="1:16" s="26" customFormat="1" ht="11.25" x14ac:dyDescent="0.2">
      <c r="A66" s="37" t="s">
        <v>55</v>
      </c>
      <c r="B66" s="54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51">
        <v>0</v>
      </c>
      <c r="N66" s="51">
        <v>0</v>
      </c>
      <c r="O66" s="51">
        <v>0</v>
      </c>
      <c r="P66" s="49">
        <f t="shared" si="0"/>
        <v>0</v>
      </c>
    </row>
    <row r="67" spans="1:16" s="26" customFormat="1" ht="11.25" x14ac:dyDescent="0.2">
      <c r="A67" s="37" t="s">
        <v>56</v>
      </c>
      <c r="B67" s="54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51">
        <v>0</v>
      </c>
      <c r="N67" s="51">
        <v>0</v>
      </c>
      <c r="O67" s="51">
        <v>0</v>
      </c>
      <c r="P67" s="49">
        <f t="shared" si="0"/>
        <v>0</v>
      </c>
    </row>
    <row r="68" spans="1:16" s="31" customFormat="1" ht="25.5" x14ac:dyDescent="0.2">
      <c r="A68" s="38" t="s">
        <v>57</v>
      </c>
      <c r="B68" s="54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51">
        <v>0</v>
      </c>
      <c r="N68" s="51">
        <v>0</v>
      </c>
      <c r="O68" s="51">
        <v>0</v>
      </c>
      <c r="P68" s="49">
        <f t="shared" si="0"/>
        <v>0</v>
      </c>
    </row>
    <row r="69" spans="1:16" s="31" customFormat="1" ht="25.5" x14ac:dyDescent="0.2">
      <c r="A69" s="38" t="s">
        <v>58</v>
      </c>
      <c r="B69" s="54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51">
        <v>0</v>
      </c>
      <c r="N69" s="51">
        <v>0</v>
      </c>
      <c r="O69" s="51">
        <v>0</v>
      </c>
      <c r="P69" s="49">
        <f t="shared" si="0"/>
        <v>0</v>
      </c>
    </row>
    <row r="70" spans="1:16" s="26" customFormat="1" ht="11.25" x14ac:dyDescent="0.2">
      <c r="A70" s="37" t="s">
        <v>59</v>
      </c>
      <c r="B70" s="54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51">
        <v>0</v>
      </c>
      <c r="N70" s="51">
        <v>0</v>
      </c>
      <c r="O70" s="51">
        <v>0</v>
      </c>
      <c r="P70" s="49">
        <f t="shared" si="0"/>
        <v>0</v>
      </c>
    </row>
    <row r="71" spans="1:16" s="31" customFormat="1" ht="25.5" x14ac:dyDescent="0.2">
      <c r="A71" s="38" t="s">
        <v>60</v>
      </c>
      <c r="B71" s="54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51">
        <v>0</v>
      </c>
      <c r="N71" s="51">
        <v>0</v>
      </c>
      <c r="O71" s="51">
        <v>0</v>
      </c>
      <c r="P71" s="49">
        <f t="shared" si="0"/>
        <v>0</v>
      </c>
    </row>
    <row r="72" spans="1:16" s="26" customFormat="1" ht="11.25" x14ac:dyDescent="0.2">
      <c r="A72" s="37" t="s">
        <v>61</v>
      </c>
      <c r="B72" s="54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51">
        <v>0</v>
      </c>
      <c r="N72" s="51">
        <v>0</v>
      </c>
      <c r="O72" s="51">
        <v>0</v>
      </c>
      <c r="P72" s="49">
        <f t="shared" si="0"/>
        <v>0</v>
      </c>
    </row>
    <row r="73" spans="1:16" s="26" customFormat="1" ht="11.25" x14ac:dyDescent="0.2">
      <c r="A73" s="37" t="s">
        <v>62</v>
      </c>
      <c r="B73" s="54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51">
        <v>0</v>
      </c>
      <c r="N73" s="51">
        <v>0</v>
      </c>
      <c r="O73" s="51">
        <v>0</v>
      </c>
      <c r="P73" s="49">
        <f t="shared" si="0"/>
        <v>0</v>
      </c>
    </row>
    <row r="74" spans="1:16" s="26" customFormat="1" ht="11.25" x14ac:dyDescent="0.2">
      <c r="A74" s="37" t="s">
        <v>63</v>
      </c>
      <c r="B74" s="54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51">
        <v>0</v>
      </c>
      <c r="N74" s="51">
        <v>0</v>
      </c>
      <c r="O74" s="51">
        <v>0</v>
      </c>
      <c r="P74" s="49">
        <f t="shared" si="0"/>
        <v>0</v>
      </c>
    </row>
    <row r="75" spans="1:16" s="31" customFormat="1" ht="17.25" x14ac:dyDescent="0.2">
      <c r="A75" s="38" t="s">
        <v>64</v>
      </c>
      <c r="B75" s="54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51">
        <v>0</v>
      </c>
      <c r="N75" s="51">
        <v>0</v>
      </c>
      <c r="O75" s="51">
        <v>0</v>
      </c>
      <c r="P75" s="49">
        <f t="shared" si="0"/>
        <v>0</v>
      </c>
    </row>
    <row r="76" spans="1:16" s="26" customFormat="1" ht="11.25" x14ac:dyDescent="0.2">
      <c r="A76" s="37" t="s">
        <v>67</v>
      </c>
      <c r="B76" s="54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51">
        <v>0</v>
      </c>
      <c r="N76" s="51">
        <v>0</v>
      </c>
      <c r="O76" s="51">
        <v>0</v>
      </c>
      <c r="P76" s="49">
        <f t="shared" si="0"/>
        <v>0</v>
      </c>
    </row>
    <row r="77" spans="1:16" s="26" customFormat="1" ht="11.25" x14ac:dyDescent="0.2">
      <c r="A77" s="37" t="s">
        <v>68</v>
      </c>
      <c r="B77" s="54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51">
        <v>0</v>
      </c>
      <c r="N77" s="51">
        <v>0</v>
      </c>
      <c r="O77" s="51">
        <v>0</v>
      </c>
      <c r="P77" s="49">
        <f t="shared" si="0"/>
        <v>0</v>
      </c>
    </row>
    <row r="78" spans="1:16" s="26" customFormat="1" ht="11.25" x14ac:dyDescent="0.2">
      <c r="A78" s="37" t="s">
        <v>69</v>
      </c>
      <c r="B78" s="54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51">
        <v>0</v>
      </c>
      <c r="N78" s="51">
        <v>0</v>
      </c>
      <c r="O78" s="51">
        <v>0</v>
      </c>
      <c r="P78" s="49">
        <f t="shared" ref="P78:P84" si="1">SUM(D78:O78)</f>
        <v>0</v>
      </c>
    </row>
    <row r="79" spans="1:16" s="26" customFormat="1" ht="11.25" x14ac:dyDescent="0.2">
      <c r="A79" s="37" t="s">
        <v>70</v>
      </c>
      <c r="B79" s="54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51">
        <v>0</v>
      </c>
      <c r="N79" s="51">
        <v>0</v>
      </c>
      <c r="O79" s="51">
        <v>0</v>
      </c>
      <c r="P79" s="49">
        <f t="shared" si="1"/>
        <v>0</v>
      </c>
    </row>
    <row r="80" spans="1:16" s="26" customFormat="1" ht="11.25" x14ac:dyDescent="0.2">
      <c r="A80" s="37" t="s">
        <v>71</v>
      </c>
      <c r="B80" s="54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51">
        <v>0</v>
      </c>
      <c r="N80" s="51">
        <v>0</v>
      </c>
      <c r="O80" s="51">
        <v>0</v>
      </c>
      <c r="P80" s="49">
        <f t="shared" si="1"/>
        <v>0</v>
      </c>
    </row>
    <row r="81" spans="1:16" s="26" customFormat="1" ht="11.25" x14ac:dyDescent="0.2">
      <c r="A81" s="37" t="s">
        <v>72</v>
      </c>
      <c r="B81" s="54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51">
        <v>0</v>
      </c>
      <c r="N81" s="51">
        <v>0</v>
      </c>
      <c r="O81" s="51">
        <v>0</v>
      </c>
      <c r="P81" s="49">
        <f t="shared" si="1"/>
        <v>0</v>
      </c>
    </row>
    <row r="82" spans="1:16" s="26" customFormat="1" ht="11.25" x14ac:dyDescent="0.2">
      <c r="A82" s="37" t="s">
        <v>73</v>
      </c>
      <c r="B82" s="54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51">
        <v>0</v>
      </c>
      <c r="N82" s="51">
        <v>0</v>
      </c>
      <c r="O82" s="51">
        <v>0</v>
      </c>
      <c r="P82" s="49">
        <f t="shared" si="1"/>
        <v>0</v>
      </c>
    </row>
    <row r="83" spans="1:16" s="26" customFormat="1" ht="11.25" x14ac:dyDescent="0.2">
      <c r="A83" s="37" t="s">
        <v>74</v>
      </c>
      <c r="B83" s="54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51">
        <v>0</v>
      </c>
      <c r="N83" s="51">
        <v>0</v>
      </c>
      <c r="O83" s="51">
        <v>0</v>
      </c>
      <c r="P83" s="49">
        <f t="shared" si="1"/>
        <v>0</v>
      </c>
    </row>
    <row r="84" spans="1:16" s="26" customFormat="1" ht="11.25" x14ac:dyDescent="0.2">
      <c r="A84" s="37" t="s">
        <v>75</v>
      </c>
      <c r="B84" s="54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51">
        <v>0</v>
      </c>
      <c r="N84" s="51">
        <v>0</v>
      </c>
      <c r="O84" s="51">
        <v>0</v>
      </c>
      <c r="P84" s="49">
        <f t="shared" si="1"/>
        <v>0</v>
      </c>
    </row>
    <row r="85" spans="1:16" x14ac:dyDescent="0.25">
      <c r="A85" s="29" t="s">
        <v>65</v>
      </c>
      <c r="B85" s="45">
        <f>SUM(B13:B84)</f>
        <v>120603805</v>
      </c>
      <c r="C85" s="55">
        <f>SUM(C13:C84)</f>
        <v>0</v>
      </c>
      <c r="D85" s="55">
        <f>SUM(D13:D84)</f>
        <v>4964554</v>
      </c>
      <c r="E85" s="55">
        <f t="shared" ref="E85:O85" si="2">SUM(E13:E84)</f>
        <v>0</v>
      </c>
      <c r="F85" s="55">
        <f t="shared" si="2"/>
        <v>0</v>
      </c>
      <c r="G85" s="55">
        <f t="shared" si="2"/>
        <v>0</v>
      </c>
      <c r="H85" s="55">
        <f t="shared" si="2"/>
        <v>0</v>
      </c>
      <c r="I85" s="55">
        <f t="shared" si="2"/>
        <v>0</v>
      </c>
      <c r="J85" s="55">
        <f t="shared" si="2"/>
        <v>0</v>
      </c>
      <c r="K85" s="55">
        <f t="shared" si="2"/>
        <v>0</v>
      </c>
      <c r="L85" s="55">
        <f>SUM(L13:L84)</f>
        <v>0</v>
      </c>
      <c r="M85" s="55">
        <f t="shared" si="2"/>
        <v>0</v>
      </c>
      <c r="N85" s="55">
        <f t="shared" si="2"/>
        <v>0</v>
      </c>
      <c r="O85" s="55">
        <f t="shared" si="2"/>
        <v>0</v>
      </c>
      <c r="P85" s="55">
        <f>SUM(P13:P84)</f>
        <v>4964554</v>
      </c>
    </row>
    <row r="92" spans="1:16" x14ac:dyDescent="0.25">
      <c r="A92" s="39" t="s">
        <v>107</v>
      </c>
      <c r="B92" s="40"/>
      <c r="C92" s="41"/>
      <c r="D92" s="42"/>
    </row>
    <row r="93" spans="1:16" x14ac:dyDescent="0.25">
      <c r="A93" s="43"/>
      <c r="B93" s="40"/>
      <c r="C93" s="41"/>
      <c r="D93" s="42"/>
    </row>
    <row r="94" spans="1:16" x14ac:dyDescent="0.25">
      <c r="A94" s="143" t="s">
        <v>108</v>
      </c>
      <c r="B94" s="143"/>
      <c r="C94" s="143"/>
      <c r="D94" s="143"/>
    </row>
    <row r="95" spans="1:16" x14ac:dyDescent="0.25">
      <c r="A95" s="136" t="s">
        <v>109</v>
      </c>
      <c r="B95" s="136"/>
      <c r="C95" s="136"/>
      <c r="D95" s="136"/>
    </row>
    <row r="96" spans="1:16" x14ac:dyDescent="0.25">
      <c r="A96" s="44"/>
      <c r="B96" s="42"/>
      <c r="C96" s="42"/>
      <c r="D96" s="42"/>
    </row>
  </sheetData>
  <mergeCells count="12">
    <mergeCell ref="A95:D95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P9"/>
    <mergeCell ref="A94:D94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144" t="s">
        <v>101</v>
      </c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</row>
    <row r="4" spans="3:17" ht="21" customHeight="1" x14ac:dyDescent="0.25">
      <c r="C4" s="147" t="s">
        <v>98</v>
      </c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</row>
    <row r="5" spans="3:17" ht="15.75" x14ac:dyDescent="0.25">
      <c r="C5" s="149" t="s">
        <v>99</v>
      </c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</row>
    <row r="6" spans="3:17" ht="15.75" customHeight="1" x14ac:dyDescent="0.25">
      <c r="C6" s="151" t="s">
        <v>92</v>
      </c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</row>
    <row r="7" spans="3:17" ht="15.75" customHeight="1" x14ac:dyDescent="0.25">
      <c r="C7" s="152" t="s">
        <v>77</v>
      </c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</row>
    <row r="8" spans="3:17" ht="21" x14ac:dyDescent="0.25">
      <c r="C8" s="146" t="s">
        <v>100</v>
      </c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P1 Presupuesto Aprobado</vt:lpstr>
      <vt:lpstr>FONDO 100</vt:lpstr>
      <vt:lpstr>102</vt:lpstr>
      <vt:lpstr>FONDO 102</vt:lpstr>
      <vt:lpstr>P3 Ejecucion </vt:lpstr>
      <vt:lpstr>'102'!Área_de_impresión</vt:lpstr>
      <vt:lpstr>'FONDO 100'!Área_de_impresión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Departamento de tesoreria ZOODOM</cp:lastModifiedBy>
  <cp:lastPrinted>2024-09-17T15:57:13Z</cp:lastPrinted>
  <dcterms:created xsi:type="dcterms:W3CDTF">2021-07-29T18:58:50Z</dcterms:created>
  <dcterms:modified xsi:type="dcterms:W3CDTF">2024-09-17T16:03:15Z</dcterms:modified>
</cp:coreProperties>
</file>