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DICIEMBRE 2024\"/>
    </mc:Choice>
  </mc:AlternateContent>
  <xr:revisionPtr revIDLastSave="0" documentId="13_ncr:1_{BB36E369-6181-433B-91F4-612314DF7926}" xr6:coauthVersionLast="47" xr6:coauthVersionMax="47" xr10:uidLastSave="{00000000-0000-0000-0000-000000000000}"/>
  <bookViews>
    <workbookView xWindow="-120" yWindow="-120" windowWidth="24240" windowHeight="13140" tabRatio="678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'102'!$B$1:$AB$109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3" i="6" l="1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A83" i="6"/>
  <c r="Z83" i="6"/>
  <c r="Y83" i="6"/>
  <c r="X83" i="6"/>
  <c r="W83" i="6"/>
  <c r="G83" i="6"/>
  <c r="J35" i="6"/>
  <c r="J32" i="6"/>
  <c r="J27" i="6"/>
  <c r="J24" i="6"/>
  <c r="J23" i="6"/>
  <c r="J11" i="6"/>
  <c r="J12" i="6"/>
  <c r="F83" i="6"/>
  <c r="V83" i="6"/>
  <c r="E83" i="6"/>
  <c r="U83" i="6"/>
  <c r="T83" i="6"/>
  <c r="S83" i="6"/>
  <c r="J83" i="6" l="1"/>
  <c r="R83" i="6"/>
  <c r="L83" i="6"/>
  <c r="Q83" i="6" l="1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<sst xmlns="http://schemas.openxmlformats.org/spreadsheetml/2006/main" count="608" uniqueCount="144">
  <si>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</si>
  <si>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</si>
  <si>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</si>
  <si>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</si>
  <si>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</si>
  <si>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</si>
  <si>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</si>
  <si>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</si>
  <si>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</si>
  <si>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</si>
  <si>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</si>
  <si>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</si>
  <si>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</si>
  <si>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</si>
  <si>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</si>
  <si>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</si>
  <si>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</si>
  <si>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</si>
  <si>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</si>
  <si>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</si>
  <si>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</si>
  <si>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</si>
  <si>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</si>
  <si>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</si>
  <si>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</si>
  <si>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</si>
  <si>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</si>
  <si>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</si>
  <si>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</si>
  <si>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</si>
  <si>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</si>
  <si>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</si>
  <si>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</si>
  <si>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</si>
  <si>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</si>
  <si>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</si>
  <si>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</si>
  <si>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</si>
  <si>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</si>
  <si>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</si>
  <si>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</si>
  <si>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</si>
  <si>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</si>
  <si>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</si>
  <si>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</si>
  <si>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</si>
  <si>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</si>
  <si>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</si>
  <si>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</si>
  <si>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</si>
  <si>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</si>
  <si>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</si>
  <si>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</si>
  <si>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</si>
  <si>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</si>
  <si>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</si>
  <si>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</si>
  <si>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</si>
  <si>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</si>
  <si>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</si>
  <si>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</si>
  <si>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</si>
  <si>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</si>
  <si>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</si>
  <si>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</si>
  <si>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</si>
  <si>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</si>
  <si>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</si>
  <si>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</si>
  <si>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</si>
  <si>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</si>
  <si>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</si>
  <si>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</si>
  <si>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</si>
  <si>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</si>
  <si>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</si>
  <si>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</si>
  <si>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</si>
  <si>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</si>
  <si>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</si>
  <si>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</si>
  <si>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</si>
  <si>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</si>
  <si>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</si>
  <si>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</si>
  <si>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</si>
  <si>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</si>
  <si>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</si>
  <si>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</si>
  <si>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</si>
  <si>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</si>
  <si>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</si>
  <si>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</si>
  <si>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</si>
  <si>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</si>
  <si>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</si>
  <si>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</si>
  <si>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</si>
  <si>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</si>
  <si>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</si>
  <si>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</si>
  <si>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</si>
  <si>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</si>
  <si>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</si>
  <si>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</si>
  <si>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</si>
  <si>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</si>
  <si>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</si>
  <si>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</si>
  <si>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</si>
  <si>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</si>
  <si>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</si>
  <si>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</si>
  <si>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</si>
  <si>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</si>
  <si>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</si>
  <si>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</si>
  <si>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</si>
  <si>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</si>
  <si>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</si>
  <si>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</si>
  <si>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</si>
  <si>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</si>
  <si>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</si>
  <si>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</si>
  <si>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</si>
  <si>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</si>
  <si>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</si>
  <si>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</si>
  <si>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</si>
  <si>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JULIO</t>
  </si>
  <si>
    <t>AGOSTO</t>
  </si>
  <si>
    <t>SEPTIEMBRE</t>
  </si>
  <si>
    <t>NOVIEMBRE</t>
  </si>
  <si>
    <t>LIC. HILDA GONZALEZ</t>
  </si>
  <si>
    <t xml:space="preserve">ENC. ADM  Y FINANCIERA </t>
  </si>
  <si>
    <t>OCTUBRE</t>
  </si>
  <si>
    <t>ENERO</t>
  </si>
  <si>
    <t>FEBRERO</t>
  </si>
  <si>
    <t>MARZO</t>
  </si>
  <si>
    <t>ABRIL</t>
  </si>
  <si>
    <t>NICOLE MAÑON</t>
  </si>
  <si>
    <t>CONTABILIDAD</t>
  </si>
  <si>
    <t>CORRESPONDIENTE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</si>
</sst>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24" fillId="3" borderId="0" xfId="1" applyFont="1" applyFill="1" applyAlignment="1">
      <alignment horizontal="center" vertical="center"/>
    </xf>
    <xf numFmtId="43" fontId="31" fillId="5" borderId="16" xfId="1" applyFont="1" applyFill="1" applyBorder="1" applyAlignment="1">
      <alignment horizontal="center" vertical="center"/>
    </xf>
    <xf numFmtId="0" fontId="38" fillId="0" borderId="16" xfId="0" applyFont="1" applyBorder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3" t="s">
        <v>97</v>
      </c>
      <c r="D3" s="114"/>
      <c r="E3" s="11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3" t="s">
        <v>98</v>
      </c>
      <c r="D4" s="114"/>
      <c r="E4" s="11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5" t="s">
        <v>99</v>
      </c>
      <c r="D5" s="116"/>
      <c r="E5" s="11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5" t="s">
        <v>76</v>
      </c>
      <c r="D6" s="116"/>
      <c r="E6" s="11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5" t="s">
        <v>77</v>
      </c>
      <c r="D7" s="116"/>
      <c r="E7" s="11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5"/>
      <c r="D8" s="116"/>
      <c r="E8" s="116"/>
    </row>
    <row r="9" spans="2:16" ht="15" customHeight="1" x14ac:dyDescent="0.25">
      <c r="C9" s="117" t="s">
        <v>66</v>
      </c>
      <c r="D9" s="118" t="s">
        <v>94</v>
      </c>
      <c r="E9" s="118" t="s">
        <v>93</v>
      </c>
      <c r="F9" s="7"/>
    </row>
    <row r="10" spans="2:16" ht="23.25" customHeight="1" x14ac:dyDescent="0.25">
      <c r="C10" s="117"/>
      <c r="D10" s="119"/>
      <c r="E10" s="11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2" t="s">
        <v>106</v>
      </c>
      <c r="E91" s="112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6" t="s">
        <v>95</v>
      </c>
      <c r="D95" s="107"/>
      <c r="E95" s="108"/>
    </row>
    <row r="96" spans="3:5" ht="29.25" customHeight="1" x14ac:dyDescent="0.25">
      <c r="C96" s="109" t="s">
        <v>102</v>
      </c>
      <c r="D96" s="110"/>
      <c r="E96" s="111"/>
    </row>
    <row r="97" spans="3:5" ht="45" customHeight="1" x14ac:dyDescent="0.25">
      <c r="C97" s="106" t="s">
        <v>96</v>
      </c>
      <c r="D97" s="107"/>
      <c r="E97" s="108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3" t="s">
        <v>97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27" ht="15.75" customHeight="1" x14ac:dyDescent="0.25">
      <c r="B2" s="113" t="s">
        <v>98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2:27" x14ac:dyDescent="0.25">
      <c r="B3" s="123" t="s">
        <v>121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7" ht="15.75" customHeight="1" x14ac:dyDescent="0.25">
      <c r="B4" s="125" t="s">
        <v>92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2:27" ht="15.75" customHeight="1" x14ac:dyDescent="0.25">
      <c r="B5" s="125" t="s">
        <v>77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</row>
    <row r="6" spans="2:27" x14ac:dyDescent="0.25">
      <c r="B6" s="126" t="s">
        <v>100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2:27" ht="25.5" customHeight="1" x14ac:dyDescent="0.25">
      <c r="B7" s="120" t="s">
        <v>66</v>
      </c>
      <c r="C7" s="121" t="s">
        <v>94</v>
      </c>
      <c r="D7" s="121" t="s">
        <v>93</v>
      </c>
      <c r="E7" s="121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4"/>
    </row>
    <row r="8" spans="2:27" ht="25.5" customHeight="1" x14ac:dyDescent="0.25">
      <c r="B8" s="120"/>
      <c r="C8" s="122"/>
      <c r="D8" s="122"/>
      <c r="E8" s="122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8" t="s">
        <v>124</v>
      </c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</row>
    <row r="89" spans="2:18" ht="15.75" customHeight="1" x14ac:dyDescent="0.3">
      <c r="B89" s="129" t="s">
        <v>127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</row>
    <row r="90" spans="2:18" ht="18.75" x14ac:dyDescent="0.3">
      <c r="B90" s="130" t="s">
        <v>122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8" t="s">
        <v>123</v>
      </c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</row>
    <row r="98" spans="2:18" ht="22.5" customHeight="1" x14ac:dyDescent="0.3">
      <c r="B98" s="129" t="s">
        <v>125</v>
      </c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</row>
    <row r="99" spans="2:18" ht="18.75" x14ac:dyDescent="0.3">
      <c r="B99" s="130" t="s">
        <v>126</v>
      </c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K104"/>
  <sheetViews>
    <sheetView showGridLines="0" tabSelected="1" zoomScale="93" zoomScaleNormal="93" workbookViewId="0">
      <selection activeCell="AB87" sqref="AB87"/>
    </sheetView>
  </sheetViews>
  <sheetFormatPr baseColWidth="10" defaultColWidth="11.42578125" defaultRowHeight="15" x14ac:dyDescent="0.25"/>
  <cols>
    <col min="1" max="1" width="0.5703125" customWidth="1"/>
    <col min="2" max="2" width="71" customWidth="1"/>
    <col min="3" max="3" width="15.42578125" customWidth="1"/>
    <col min="4" max="4" width="13.140625" customWidth="1"/>
    <col min="5" max="5" width="12.570312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16" customWidth="1"/>
    <col min="21" max="21" width="0.140625" hidden="1" customWidth="1"/>
    <col min="22" max="22" width="0.5703125" hidden="1" customWidth="1"/>
    <col min="23" max="25" width="14.85546875" customWidth="1"/>
    <col min="26" max="26" width="13.5703125" customWidth="1"/>
    <col min="27" max="27" width="13.7109375" customWidth="1"/>
    <col min="28" max="28" width="15.5703125" customWidth="1"/>
    <col min="31" max="31" width="16" bestFit="1" customWidth="1"/>
  </cols>
  <sheetData>
    <row r="1" spans="2:37" ht="20.25" customHeight="1" x14ac:dyDescent="0.25">
      <c r="B1" s="113" t="s">
        <v>97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</row>
    <row r="2" spans="2:37" ht="15.75" customHeight="1" x14ac:dyDescent="0.25">
      <c r="B2" s="113" t="s">
        <v>98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</row>
    <row r="3" spans="2:37" x14ac:dyDescent="0.25">
      <c r="B3" s="135" t="s">
        <v>143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</row>
    <row r="4" spans="2:37" ht="15.75" customHeight="1" x14ac:dyDescent="0.25">
      <c r="B4" s="115" t="s">
        <v>92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</row>
    <row r="5" spans="2:37" ht="15.75" customHeight="1" x14ac:dyDescent="0.25">
      <c r="B5" s="115" t="s">
        <v>77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</row>
    <row r="6" spans="2:37" x14ac:dyDescent="0.25">
      <c r="B6" s="126">
        <v>102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</row>
    <row r="7" spans="2:37" ht="25.5" customHeight="1" x14ac:dyDescent="0.25">
      <c r="B7" s="120" t="s">
        <v>66</v>
      </c>
      <c r="C7" s="121" t="s">
        <v>94</v>
      </c>
      <c r="D7" s="121" t="s">
        <v>93</v>
      </c>
      <c r="E7" s="121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4"/>
    </row>
    <row r="8" spans="2:37" ht="25.5" customHeight="1" x14ac:dyDescent="0.25">
      <c r="B8" s="120"/>
      <c r="C8" s="122"/>
      <c r="D8" s="122"/>
      <c r="E8" s="122"/>
      <c r="F8" s="75" t="s">
        <v>137</v>
      </c>
      <c r="G8" s="75" t="s">
        <v>138</v>
      </c>
      <c r="H8" s="75" t="s">
        <v>139</v>
      </c>
      <c r="I8" s="75" t="s">
        <v>140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130</v>
      </c>
      <c r="U8" s="75" t="s">
        <v>133</v>
      </c>
      <c r="V8" s="75" t="s">
        <v>130</v>
      </c>
      <c r="W8" s="75" t="s">
        <v>131</v>
      </c>
      <c r="X8" s="75" t="s">
        <v>132</v>
      </c>
      <c r="Y8" s="75" t="s">
        <v>136</v>
      </c>
      <c r="Z8" s="75" t="s">
        <v>133</v>
      </c>
      <c r="AA8" s="75" t="s">
        <v>116</v>
      </c>
      <c r="AB8" s="75" t="s">
        <v>78</v>
      </c>
      <c r="AD8" s="105"/>
    </row>
    <row r="9" spans="2:3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7"/>
      <c r="AD9" s="7"/>
      <c r="AE9" s="7"/>
      <c r="AF9" s="7"/>
      <c r="AG9" s="7"/>
      <c r="AH9" s="7"/>
      <c r="AI9" s="7"/>
      <c r="AJ9" s="7"/>
      <c r="AK9" s="7"/>
    </row>
    <row r="10" spans="2:37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62"/>
      <c r="AC10" s="7"/>
      <c r="AD10" s="7"/>
      <c r="AE10" s="7"/>
      <c r="AF10" s="7"/>
      <c r="AG10" s="7"/>
      <c r="AH10" s="7"/>
      <c r="AI10" s="7"/>
      <c r="AJ10" s="7"/>
      <c r="AK10" s="7"/>
    </row>
    <row r="11" spans="2:37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>
        <v>819156.7</v>
      </c>
      <c r="I11" s="63">
        <v>509260.39</v>
      </c>
      <c r="J11" s="63">
        <f>635488.84+778604.99</f>
        <v>1414093.83</v>
      </c>
      <c r="K11" s="63">
        <v>130612.25</v>
      </c>
      <c r="L11" s="63"/>
      <c r="M11" s="63"/>
      <c r="N11" s="63"/>
      <c r="O11" s="63"/>
      <c r="P11" s="63"/>
      <c r="Q11" s="63"/>
      <c r="R11" s="63"/>
      <c r="S11" s="63"/>
      <c r="T11" s="63">
        <v>152612.25</v>
      </c>
      <c r="U11" s="63"/>
      <c r="V11" s="63"/>
      <c r="W11" s="103">
        <v>249758.44</v>
      </c>
      <c r="X11" s="103">
        <v>482902.63</v>
      </c>
      <c r="Y11" s="103">
        <v>664209.03</v>
      </c>
      <c r="Z11" s="103"/>
      <c r="AA11" s="103">
        <v>682540.61</v>
      </c>
      <c r="AB11" s="71">
        <f>+SUM(F11:AA11)</f>
        <v>5570760.4700000007</v>
      </c>
      <c r="AC11" s="7"/>
      <c r="AD11" s="7"/>
      <c r="AE11" s="7"/>
      <c r="AF11" s="7"/>
      <c r="AG11" s="7"/>
      <c r="AH11" s="7"/>
      <c r="AI11" s="7"/>
      <c r="AJ11" s="7"/>
      <c r="AK11" s="7"/>
    </row>
    <row r="12" spans="2:37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>
        <f>104000+3974276.89</f>
        <v>4078276.89</v>
      </c>
      <c r="K12" s="63">
        <v>632548.49</v>
      </c>
      <c r="L12" s="63"/>
      <c r="M12" s="63"/>
      <c r="N12" s="63"/>
      <c r="O12" s="63"/>
      <c r="P12" s="63"/>
      <c r="Q12" s="63"/>
      <c r="R12" s="63"/>
      <c r="S12" s="63"/>
      <c r="T12" s="63">
        <v>173000</v>
      </c>
      <c r="U12" s="63"/>
      <c r="V12" s="63"/>
      <c r="W12" s="103"/>
      <c r="X12" s="103"/>
      <c r="Y12" s="103"/>
      <c r="Z12" s="103">
        <v>4986250</v>
      </c>
      <c r="AA12" s="103">
        <v>312466.65999999997</v>
      </c>
      <c r="AB12" s="71">
        <f t="shared" ref="AB12:AB75" si="0">+SUM(F12:AA12)</f>
        <v>10182542.039999999</v>
      </c>
      <c r="AC12" s="56"/>
      <c r="AD12" s="57"/>
      <c r="AE12" s="58"/>
      <c r="AF12" s="58"/>
      <c r="AG12" s="59"/>
      <c r="AH12" s="58"/>
      <c r="AI12" s="58"/>
      <c r="AJ12" s="58"/>
      <c r="AK12" s="58"/>
    </row>
    <row r="13" spans="2:3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103"/>
      <c r="X13" s="103"/>
      <c r="Y13" s="103"/>
      <c r="Z13" s="103"/>
      <c r="AA13" s="103"/>
      <c r="AB13" s="71">
        <f t="shared" si="0"/>
        <v>0</v>
      </c>
    </row>
    <row r="14" spans="2:3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103"/>
      <c r="X14" s="103"/>
      <c r="Y14" s="103"/>
      <c r="Z14" s="103"/>
      <c r="AA14" s="103"/>
      <c r="AB14" s="71">
        <f t="shared" si="0"/>
        <v>0</v>
      </c>
    </row>
    <row r="15" spans="2:37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>
        <v>9940</v>
      </c>
      <c r="J15" s="63">
        <v>43665</v>
      </c>
      <c r="K15" s="63"/>
      <c r="L15" s="63"/>
      <c r="M15" s="63"/>
      <c r="N15" s="63"/>
      <c r="O15" s="63"/>
      <c r="P15" s="63"/>
      <c r="Q15" s="63"/>
      <c r="R15" s="63"/>
      <c r="S15" s="63"/>
      <c r="T15" s="63">
        <v>67.739999999999995</v>
      </c>
      <c r="U15" s="63"/>
      <c r="V15" s="63"/>
      <c r="W15" s="103"/>
      <c r="X15" s="103"/>
      <c r="Y15" s="103"/>
      <c r="Z15" s="103"/>
      <c r="AA15" s="103"/>
      <c r="AB15" s="71">
        <f t="shared" si="0"/>
        <v>68114.14</v>
      </c>
    </row>
    <row r="16" spans="2:37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103"/>
      <c r="X16" s="103"/>
      <c r="Y16" s="103"/>
      <c r="Z16" s="103"/>
      <c r="AA16" s="103"/>
      <c r="AB16" s="71">
        <f t="shared" si="0"/>
        <v>0</v>
      </c>
    </row>
    <row r="17" spans="2:28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>
        <v>29400</v>
      </c>
      <c r="I17" s="63">
        <v>17600</v>
      </c>
      <c r="J17" s="63">
        <v>22000</v>
      </c>
      <c r="K17" s="63">
        <v>22000</v>
      </c>
      <c r="L17" s="63"/>
      <c r="M17" s="63"/>
      <c r="N17" s="63"/>
      <c r="O17" s="63"/>
      <c r="P17" s="63"/>
      <c r="Q17" s="63"/>
      <c r="R17" s="63"/>
      <c r="S17" s="63"/>
      <c r="T17" s="63">
        <v>22000</v>
      </c>
      <c r="U17" s="63"/>
      <c r="V17" s="63"/>
      <c r="W17" s="103"/>
      <c r="X17" s="103">
        <v>22000</v>
      </c>
      <c r="Y17" s="103"/>
      <c r="Z17" s="103">
        <v>114400</v>
      </c>
      <c r="AA17" s="103">
        <v>57200</v>
      </c>
      <c r="AB17" s="71">
        <f t="shared" si="0"/>
        <v>357896.3</v>
      </c>
    </row>
    <row r="18" spans="2:28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>
        <v>5134</v>
      </c>
      <c r="I18" s="63">
        <v>1003</v>
      </c>
      <c r="J18" s="63"/>
      <c r="K18" s="63">
        <v>164828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103"/>
      <c r="X18" s="103">
        <v>26780.04</v>
      </c>
      <c r="Y18" s="103"/>
      <c r="Z18" s="103"/>
      <c r="AA18" s="103">
        <v>14050</v>
      </c>
      <c r="AB18" s="71">
        <f t="shared" si="0"/>
        <v>212268.04</v>
      </c>
    </row>
    <row r="19" spans="2:28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>
        <v>36500</v>
      </c>
      <c r="I19" s="63">
        <v>213351</v>
      </c>
      <c r="J19" s="63"/>
      <c r="K19" s="63">
        <v>24510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103"/>
      <c r="X19" s="103"/>
      <c r="Y19" s="103"/>
      <c r="Z19" s="103">
        <v>118475</v>
      </c>
      <c r="AA19" s="103"/>
      <c r="AB19" s="71">
        <f t="shared" si="0"/>
        <v>458936</v>
      </c>
    </row>
    <row r="20" spans="2:28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>
        <v>9271.06</v>
      </c>
      <c r="I20" s="63">
        <v>4556.91</v>
      </c>
      <c r="J20" s="63">
        <v>393788.89</v>
      </c>
      <c r="K20" s="63">
        <v>2072</v>
      </c>
      <c r="L20" s="63"/>
      <c r="M20" s="63"/>
      <c r="N20" s="63"/>
      <c r="O20" s="63"/>
      <c r="P20" s="63"/>
      <c r="Q20" s="63"/>
      <c r="R20" s="63"/>
      <c r="S20" s="63"/>
      <c r="T20" s="63">
        <v>24122</v>
      </c>
      <c r="U20" s="63"/>
      <c r="V20" s="63"/>
      <c r="W20" s="103"/>
      <c r="X20" s="103">
        <v>6889</v>
      </c>
      <c r="Y20" s="103"/>
      <c r="Z20" s="103">
        <v>119120.04</v>
      </c>
      <c r="AA20" s="103">
        <v>11088.8</v>
      </c>
      <c r="AB20" s="71">
        <f t="shared" si="0"/>
        <v>575428.70000000007</v>
      </c>
    </row>
    <row r="21" spans="2:28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>
        <v>249201.5</v>
      </c>
      <c r="I21" s="63">
        <v>11121.5</v>
      </c>
      <c r="J21" s="63">
        <v>63866.12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103"/>
      <c r="X21" s="103"/>
      <c r="Y21" s="103"/>
      <c r="Z21" s="103">
        <v>30964.81</v>
      </c>
      <c r="AA21" s="103">
        <v>28197.97</v>
      </c>
      <c r="AB21" s="71">
        <f t="shared" si="0"/>
        <v>383351.9</v>
      </c>
    </row>
    <row r="22" spans="2:28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>
        <v>486422.04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103">
        <v>6630.32</v>
      </c>
      <c r="X22" s="103"/>
      <c r="Y22" s="103"/>
      <c r="Z22" s="103"/>
      <c r="AA22" s="103"/>
      <c r="AB22" s="71">
        <f t="shared" si="0"/>
        <v>493052.36</v>
      </c>
    </row>
    <row r="23" spans="2:28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>
        <v>13195.63</v>
      </c>
      <c r="I23" s="63">
        <v>34017</v>
      </c>
      <c r="J23" s="63">
        <f>14629.42+36580</f>
        <v>51209.42</v>
      </c>
      <c r="K23" s="63">
        <v>50145.99</v>
      </c>
      <c r="L23" s="63"/>
      <c r="M23" s="63"/>
      <c r="N23" s="63"/>
      <c r="O23" s="63"/>
      <c r="P23" s="63"/>
      <c r="Q23" s="63"/>
      <c r="R23" s="63"/>
      <c r="S23" s="63"/>
      <c r="T23" s="63">
        <v>90668.99</v>
      </c>
      <c r="U23" s="63"/>
      <c r="V23" s="63"/>
      <c r="W23" s="103">
        <v>27258</v>
      </c>
      <c r="X23" s="103">
        <v>59703.16</v>
      </c>
      <c r="Y23" s="103">
        <v>247210</v>
      </c>
      <c r="Z23" s="103">
        <v>86708.12</v>
      </c>
      <c r="AA23" s="103">
        <v>467640.06</v>
      </c>
      <c r="AB23" s="71">
        <f t="shared" si="0"/>
        <v>1161756.3999999999</v>
      </c>
    </row>
    <row r="24" spans="2:28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>
        <v>423438.91</v>
      </c>
      <c r="I24" s="63">
        <v>292328.89</v>
      </c>
      <c r="J24" s="63">
        <f>30000+164291.09</f>
        <v>194291.09</v>
      </c>
      <c r="K24" s="63">
        <v>3000</v>
      </c>
      <c r="L24" s="101"/>
      <c r="M24" s="63"/>
      <c r="N24" s="63"/>
      <c r="O24" s="63"/>
      <c r="P24" s="63"/>
      <c r="Q24" s="63"/>
      <c r="R24" s="63"/>
      <c r="S24" s="63"/>
      <c r="T24" s="63">
        <v>15062.25</v>
      </c>
      <c r="U24" s="63"/>
      <c r="V24" s="63"/>
      <c r="W24" s="103">
        <v>28550.59</v>
      </c>
      <c r="X24" s="103">
        <v>164757.09</v>
      </c>
      <c r="Y24" s="103">
        <v>113461.12</v>
      </c>
      <c r="Z24" s="103">
        <v>185467.94</v>
      </c>
      <c r="AA24" s="103">
        <v>35355.599999999999</v>
      </c>
      <c r="AB24" s="71">
        <f t="shared" si="0"/>
        <v>1523138.13</v>
      </c>
    </row>
    <row r="25" spans="2:28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>
        <v>14300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103">
        <v>90625</v>
      </c>
      <c r="X25" s="103"/>
      <c r="Y25" s="103">
        <v>407542.5</v>
      </c>
      <c r="Z25" s="103">
        <v>208860</v>
      </c>
      <c r="AA25" s="103">
        <v>200000.01</v>
      </c>
      <c r="AB25" s="71">
        <f t="shared" si="0"/>
        <v>921327.51</v>
      </c>
    </row>
    <row r="26" spans="2:2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103"/>
      <c r="X26" s="103"/>
      <c r="Y26" s="103"/>
      <c r="Z26" s="103"/>
      <c r="AA26" s="103"/>
      <c r="AB26" s="71">
        <f t="shared" si="0"/>
        <v>0</v>
      </c>
    </row>
    <row r="27" spans="2:28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>
        <v>751503.02</v>
      </c>
      <c r="I27" s="63">
        <v>1104109.1499999999</v>
      </c>
      <c r="J27" s="63">
        <f>369691.16+714000</f>
        <v>1083691.1599999999</v>
      </c>
      <c r="K27" s="63">
        <v>356243.37</v>
      </c>
      <c r="L27" s="63"/>
      <c r="M27" s="63"/>
      <c r="N27" s="63"/>
      <c r="O27" s="63"/>
      <c r="P27" s="63"/>
      <c r="Q27" s="63"/>
      <c r="R27" s="63"/>
      <c r="S27" s="63"/>
      <c r="T27" s="63">
        <v>22119.34</v>
      </c>
      <c r="U27" s="63"/>
      <c r="V27" s="63"/>
      <c r="W27" s="103">
        <v>272600</v>
      </c>
      <c r="X27" s="103">
        <v>17067.740000000002</v>
      </c>
      <c r="Y27" s="103"/>
      <c r="Z27" s="103">
        <v>46941.26</v>
      </c>
      <c r="AA27" s="103">
        <v>1493381.42</v>
      </c>
      <c r="AB27" s="71">
        <f t="shared" si="0"/>
        <v>6701910.3999999994</v>
      </c>
    </row>
    <row r="28" spans="2:28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>
        <v>3773.5</v>
      </c>
      <c r="I28" s="63">
        <v>47211.24</v>
      </c>
      <c r="J28" s="63">
        <v>3000</v>
      </c>
      <c r="K28" s="63"/>
      <c r="L28" s="63"/>
      <c r="M28" s="63"/>
      <c r="N28" s="63"/>
      <c r="O28" s="63"/>
      <c r="P28" s="63"/>
      <c r="Q28" s="63"/>
      <c r="R28" s="63"/>
      <c r="S28" s="63"/>
      <c r="T28" s="63">
        <v>12576</v>
      </c>
      <c r="U28" s="63"/>
      <c r="V28" s="63"/>
      <c r="W28" s="103">
        <v>224367.56</v>
      </c>
      <c r="X28" s="103"/>
      <c r="Y28" s="103">
        <v>12778.98</v>
      </c>
      <c r="Z28" s="103">
        <v>289002.65000000002</v>
      </c>
      <c r="AA28" s="103">
        <v>566606.62</v>
      </c>
      <c r="AB28" s="71">
        <f t="shared" si="0"/>
        <v>1160213.5499999998</v>
      </c>
    </row>
    <row r="29" spans="2:28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>
        <v>67371</v>
      </c>
      <c r="I29" s="63"/>
      <c r="J29" s="63">
        <v>1919.95</v>
      </c>
      <c r="K29" s="63">
        <v>215232</v>
      </c>
      <c r="L29" s="63"/>
      <c r="M29" s="63"/>
      <c r="N29" s="63"/>
      <c r="O29" s="63"/>
      <c r="P29" s="63"/>
      <c r="Q29" s="63"/>
      <c r="R29" s="63"/>
      <c r="S29" s="63"/>
      <c r="T29" s="63">
        <v>25202.2</v>
      </c>
      <c r="U29" s="63"/>
      <c r="V29" s="63"/>
      <c r="W29" s="103">
        <v>737.5</v>
      </c>
      <c r="X29" s="103">
        <v>4795.8500000000004</v>
      </c>
      <c r="Y29" s="103">
        <v>235351</v>
      </c>
      <c r="Z29" s="103">
        <v>14868</v>
      </c>
      <c r="AA29" s="103">
        <v>286184.51</v>
      </c>
      <c r="AB29" s="71">
        <f t="shared" si="0"/>
        <v>851822.01</v>
      </c>
    </row>
    <row r="30" spans="2:28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>
        <v>4216.91</v>
      </c>
      <c r="I30" s="63">
        <v>24953.17</v>
      </c>
      <c r="J30" s="63">
        <v>2610.75</v>
      </c>
      <c r="K30" s="63">
        <v>7144.76</v>
      </c>
      <c r="L30" s="63"/>
      <c r="M30" s="63"/>
      <c r="N30" s="63"/>
      <c r="O30" s="63"/>
      <c r="P30" s="63"/>
      <c r="Q30" s="63"/>
      <c r="R30" s="63"/>
      <c r="S30" s="63"/>
      <c r="T30" s="63">
        <v>11666.26</v>
      </c>
      <c r="U30" s="63"/>
      <c r="V30" s="63"/>
      <c r="W30" s="103">
        <v>41225</v>
      </c>
      <c r="X30" s="103"/>
      <c r="Y30" s="103"/>
      <c r="Z30" s="103"/>
      <c r="AA30" s="103">
        <v>98917.02</v>
      </c>
      <c r="AB30" s="71">
        <f t="shared" si="0"/>
        <v>198990.54</v>
      </c>
    </row>
    <row r="31" spans="2:28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>
        <v>143298.6</v>
      </c>
      <c r="I31" s="63">
        <v>27044.880000000001</v>
      </c>
      <c r="J31" s="63">
        <v>3643.68</v>
      </c>
      <c r="K31" s="63">
        <v>4501.01</v>
      </c>
      <c r="L31" s="63"/>
      <c r="M31" s="63"/>
      <c r="N31" s="63"/>
      <c r="O31" s="63"/>
      <c r="P31" s="63"/>
      <c r="Q31" s="63"/>
      <c r="R31" s="63"/>
      <c r="S31" s="63"/>
      <c r="T31" s="63">
        <v>1000.02</v>
      </c>
      <c r="U31" s="63"/>
      <c r="V31" s="63"/>
      <c r="W31" s="103">
        <v>172333.1</v>
      </c>
      <c r="X31" s="103">
        <v>16722.43</v>
      </c>
      <c r="Y31" s="103">
        <v>23447.42</v>
      </c>
      <c r="Z31" s="103">
        <v>358394.61</v>
      </c>
      <c r="AA31" s="103">
        <v>24897.7</v>
      </c>
      <c r="AB31" s="71">
        <f t="shared" si="0"/>
        <v>779182.11999999988</v>
      </c>
    </row>
    <row r="32" spans="2:28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>
        <v>1282217.56</v>
      </c>
      <c r="I32" s="63">
        <v>568283.05000000005</v>
      </c>
      <c r="J32" s="63">
        <f>13855.46+5836.7</f>
        <v>19692.16</v>
      </c>
      <c r="K32" s="63">
        <v>666249.06999999995</v>
      </c>
      <c r="L32" s="63"/>
      <c r="M32" s="63"/>
      <c r="N32" s="63"/>
      <c r="O32" s="63"/>
      <c r="P32" s="63"/>
      <c r="Q32" s="63"/>
      <c r="R32" s="63"/>
      <c r="S32" s="63"/>
      <c r="T32" s="63">
        <v>155883.85</v>
      </c>
      <c r="U32" s="63"/>
      <c r="V32" s="63"/>
      <c r="W32" s="103">
        <v>443626.05</v>
      </c>
      <c r="X32" s="103">
        <v>284989.71000000002</v>
      </c>
      <c r="Y32" s="103">
        <v>511102.84</v>
      </c>
      <c r="Z32" s="103">
        <v>70375.289999999994</v>
      </c>
      <c r="AA32" s="103">
        <v>191232.33</v>
      </c>
      <c r="AB32" s="71">
        <f t="shared" si="0"/>
        <v>4226666.7299999995</v>
      </c>
    </row>
    <row r="33" spans="2:28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>
        <v>1019868.02</v>
      </c>
      <c r="I33" s="63">
        <v>318456.31</v>
      </c>
      <c r="J33" s="63">
        <v>1652</v>
      </c>
      <c r="K33" s="63">
        <v>237373</v>
      </c>
      <c r="L33" s="63"/>
      <c r="M33" s="63"/>
      <c r="N33" s="63"/>
      <c r="O33" s="63"/>
      <c r="P33" s="63"/>
      <c r="Q33" s="63"/>
      <c r="R33" s="63"/>
      <c r="S33" s="63"/>
      <c r="T33" s="63">
        <v>225931.47</v>
      </c>
      <c r="U33" s="63"/>
      <c r="V33" s="63"/>
      <c r="W33" s="103">
        <v>319560.52</v>
      </c>
      <c r="X33" s="103">
        <v>835647.98</v>
      </c>
      <c r="Y33" s="103">
        <v>423319.71</v>
      </c>
      <c r="Z33" s="103">
        <v>28918.05</v>
      </c>
      <c r="AA33" s="103">
        <v>788008.42</v>
      </c>
      <c r="AB33" s="71">
        <f t="shared" si="0"/>
        <v>4230361.47</v>
      </c>
    </row>
    <row r="34" spans="2:2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103"/>
      <c r="X34" s="103"/>
      <c r="Y34" s="103"/>
      <c r="Z34" s="103"/>
      <c r="AA34" s="103"/>
      <c r="AB34" s="71">
        <f t="shared" si="0"/>
        <v>0</v>
      </c>
    </row>
    <row r="35" spans="2:28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>
        <v>922719.15</v>
      </c>
      <c r="I35" s="63">
        <v>305328.77</v>
      </c>
      <c r="J35" s="63">
        <f>42653.56+275818.59</f>
        <v>318472.15000000002</v>
      </c>
      <c r="K35" s="63">
        <v>1708769.39</v>
      </c>
      <c r="L35" s="63"/>
      <c r="M35" s="63"/>
      <c r="N35" s="63"/>
      <c r="O35" s="63"/>
      <c r="P35" s="63"/>
      <c r="Q35" s="63"/>
      <c r="R35" s="63"/>
      <c r="S35" s="63"/>
      <c r="T35" s="63">
        <v>236961.25</v>
      </c>
      <c r="U35" s="63"/>
      <c r="V35" s="63"/>
      <c r="W35" s="103">
        <v>787626.64</v>
      </c>
      <c r="X35" s="103">
        <v>352288.77</v>
      </c>
      <c r="Y35" s="103">
        <v>722590.85</v>
      </c>
      <c r="Z35" s="103">
        <v>760765.95</v>
      </c>
      <c r="AA35" s="103">
        <v>700915.45</v>
      </c>
      <c r="AB35" s="71">
        <f t="shared" si="0"/>
        <v>6911331.4299999997</v>
      </c>
    </row>
    <row r="36" spans="2:2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103"/>
      <c r="X36" s="103"/>
      <c r="Y36" s="103"/>
      <c r="Z36" s="103"/>
      <c r="AA36" s="103"/>
      <c r="AB36" s="71">
        <f t="shared" si="0"/>
        <v>0</v>
      </c>
    </row>
    <row r="37" spans="2:28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103"/>
      <c r="X37" s="103"/>
      <c r="Y37" s="103"/>
      <c r="Z37" s="103"/>
      <c r="AA37" s="103"/>
      <c r="AB37" s="71">
        <f t="shared" si="0"/>
        <v>0</v>
      </c>
    </row>
    <row r="38" spans="2:2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103"/>
      <c r="X38" s="103"/>
      <c r="Y38" s="103"/>
      <c r="Z38" s="103"/>
      <c r="AA38" s="103"/>
      <c r="AB38" s="71">
        <f t="shared" si="0"/>
        <v>0</v>
      </c>
    </row>
    <row r="39" spans="2:2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103"/>
      <c r="X39" s="103"/>
      <c r="Y39" s="103"/>
      <c r="Z39" s="103"/>
      <c r="AA39" s="103"/>
      <c r="AB39" s="71">
        <f t="shared" si="0"/>
        <v>0</v>
      </c>
    </row>
    <row r="40" spans="2:2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103"/>
      <c r="X40" s="103"/>
      <c r="Y40" s="103"/>
      <c r="Z40" s="103"/>
      <c r="AA40" s="103"/>
      <c r="AB40" s="71">
        <f t="shared" si="0"/>
        <v>0</v>
      </c>
    </row>
    <row r="41" spans="2:2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103"/>
      <c r="X41" s="103"/>
      <c r="Y41" s="103"/>
      <c r="Z41" s="103"/>
      <c r="AA41" s="103"/>
      <c r="AB41" s="71">
        <f t="shared" si="0"/>
        <v>0</v>
      </c>
    </row>
    <row r="42" spans="2:2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103"/>
      <c r="X42" s="103"/>
      <c r="Y42" s="103"/>
      <c r="Z42" s="103"/>
      <c r="AA42" s="103"/>
      <c r="AB42" s="71">
        <f t="shared" si="0"/>
        <v>0</v>
      </c>
    </row>
    <row r="43" spans="2:2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103"/>
      <c r="X43" s="103"/>
      <c r="Y43" s="103"/>
      <c r="Z43" s="103"/>
      <c r="AA43" s="103"/>
      <c r="AB43" s="71">
        <f t="shared" si="0"/>
        <v>0</v>
      </c>
    </row>
    <row r="44" spans="2:2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103"/>
      <c r="X44" s="103"/>
      <c r="Y44" s="103"/>
      <c r="Z44" s="103"/>
      <c r="AA44" s="103"/>
      <c r="AB44" s="71">
        <f t="shared" si="0"/>
        <v>0</v>
      </c>
    </row>
    <row r="45" spans="2:2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103"/>
      <c r="X45" s="103"/>
      <c r="Y45" s="103"/>
      <c r="Z45" s="103"/>
      <c r="AA45" s="103"/>
      <c r="AB45" s="71">
        <f t="shared" si="0"/>
        <v>0</v>
      </c>
    </row>
    <row r="46" spans="2:2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103"/>
      <c r="X46" s="103"/>
      <c r="Y46" s="103"/>
      <c r="Z46" s="103"/>
      <c r="AA46" s="103"/>
      <c r="AB46" s="71">
        <f t="shared" si="0"/>
        <v>0</v>
      </c>
    </row>
    <row r="47" spans="2:2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103"/>
      <c r="X47" s="103"/>
      <c r="Y47" s="103"/>
      <c r="Z47" s="103"/>
      <c r="AA47" s="103"/>
      <c r="AB47" s="71">
        <f t="shared" si="0"/>
        <v>0</v>
      </c>
    </row>
    <row r="48" spans="2:2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103"/>
      <c r="X48" s="103"/>
      <c r="Y48" s="103"/>
      <c r="Z48" s="103"/>
      <c r="AA48" s="103"/>
      <c r="AB48" s="71">
        <f t="shared" si="0"/>
        <v>0</v>
      </c>
    </row>
    <row r="49" spans="2:2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103"/>
      <c r="X49" s="103"/>
      <c r="Y49" s="103"/>
      <c r="Z49" s="103"/>
      <c r="AA49" s="103"/>
      <c r="AB49" s="71">
        <f t="shared" si="0"/>
        <v>0</v>
      </c>
    </row>
    <row r="50" spans="2:2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103"/>
      <c r="X50" s="103"/>
      <c r="Y50" s="103"/>
      <c r="Z50" s="103"/>
      <c r="AA50" s="103"/>
      <c r="AB50" s="71">
        <f t="shared" si="0"/>
        <v>0</v>
      </c>
    </row>
    <row r="51" spans="2:2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103"/>
      <c r="X51" s="103"/>
      <c r="Y51" s="103"/>
      <c r="Z51" s="103"/>
      <c r="AA51" s="103"/>
      <c r="AB51" s="71">
        <f t="shared" si="0"/>
        <v>0</v>
      </c>
    </row>
    <row r="52" spans="2:2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103"/>
      <c r="X52" s="103"/>
      <c r="Y52" s="103"/>
      <c r="Z52" s="103"/>
      <c r="AA52" s="103"/>
      <c r="AB52" s="71">
        <f t="shared" si="0"/>
        <v>0</v>
      </c>
    </row>
    <row r="53" spans="2:28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>
        <v>45500.01</v>
      </c>
      <c r="I53" s="63">
        <v>97558.6</v>
      </c>
      <c r="J53" s="63">
        <v>94710.46</v>
      </c>
      <c r="K53" s="63">
        <v>32850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103">
        <v>114283</v>
      </c>
      <c r="X53" s="103">
        <v>33973.760000000002</v>
      </c>
      <c r="Y53" s="103">
        <v>117905.60000000001</v>
      </c>
      <c r="Z53" s="103">
        <v>270595</v>
      </c>
      <c r="AA53" s="103">
        <v>35627.980000000003</v>
      </c>
      <c r="AB53" s="71">
        <f t="shared" si="0"/>
        <v>843004.41</v>
      </c>
    </row>
    <row r="54" spans="2:28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>
        <v>14750</v>
      </c>
      <c r="U54" s="63"/>
      <c r="V54" s="63"/>
      <c r="W54" s="103"/>
      <c r="X54" s="103"/>
      <c r="Y54" s="103"/>
      <c r="Z54" s="103"/>
      <c r="AA54" s="103"/>
      <c r="AB54" s="71">
        <f t="shared" si="0"/>
        <v>14750</v>
      </c>
    </row>
    <row r="55" spans="2:28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103"/>
      <c r="X55" s="103">
        <v>1925760</v>
      </c>
      <c r="Y55" s="103"/>
      <c r="Z55" s="103"/>
      <c r="AA55" s="103">
        <v>11801.99</v>
      </c>
      <c r="AB55" s="71">
        <f t="shared" si="0"/>
        <v>1937561.99</v>
      </c>
    </row>
    <row r="56" spans="2:28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103">
        <v>1144750</v>
      </c>
      <c r="X56" s="103"/>
      <c r="Y56" s="103"/>
      <c r="Z56" s="103"/>
      <c r="AA56" s="103"/>
      <c r="AB56" s="71">
        <f t="shared" si="0"/>
        <v>1144750</v>
      </c>
    </row>
    <row r="57" spans="2:28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>
        <v>3680</v>
      </c>
      <c r="J57" s="63">
        <v>157450.03</v>
      </c>
      <c r="K57" s="63">
        <v>20294.82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103">
        <v>299058.36</v>
      </c>
      <c r="X57" s="103"/>
      <c r="Y57" s="103">
        <v>97350</v>
      </c>
      <c r="Z57" s="103">
        <v>171776.42</v>
      </c>
      <c r="AA57" s="103">
        <v>547095.19999999995</v>
      </c>
      <c r="AB57" s="71">
        <f t="shared" si="0"/>
        <v>1296704.83</v>
      </c>
    </row>
    <row r="58" spans="2:28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>
        <v>36108</v>
      </c>
      <c r="J58" s="63">
        <v>93102</v>
      </c>
      <c r="K58" s="63">
        <v>46454.48</v>
      </c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103"/>
      <c r="X58" s="103"/>
      <c r="Y58" s="103"/>
      <c r="Z58" s="103"/>
      <c r="AA58" s="103"/>
      <c r="AB58" s="71">
        <f t="shared" si="0"/>
        <v>175664.48</v>
      </c>
    </row>
    <row r="59" spans="2:28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103"/>
      <c r="X59" s="103"/>
      <c r="Y59" s="103"/>
      <c r="Z59" s="103"/>
      <c r="AA59" s="103"/>
      <c r="AB59" s="71">
        <f t="shared" si="0"/>
        <v>0</v>
      </c>
    </row>
    <row r="60" spans="2:2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103"/>
      <c r="X60" s="103"/>
      <c r="Y60" s="103"/>
      <c r="Z60" s="103"/>
      <c r="AA60" s="103"/>
      <c r="AB60" s="71">
        <f t="shared" si="0"/>
        <v>0</v>
      </c>
    </row>
    <row r="61" spans="2:2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103"/>
      <c r="X61" s="103"/>
      <c r="Y61" s="103"/>
      <c r="Z61" s="103"/>
      <c r="AA61" s="103"/>
      <c r="AB61" s="71">
        <f t="shared" si="0"/>
        <v>0</v>
      </c>
    </row>
    <row r="62" spans="2:2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103"/>
      <c r="X62" s="103"/>
      <c r="Y62" s="103"/>
      <c r="Z62" s="103"/>
      <c r="AA62" s="103"/>
      <c r="AB62" s="71">
        <f t="shared" si="0"/>
        <v>0</v>
      </c>
    </row>
    <row r="63" spans="2:2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103"/>
      <c r="X63" s="103"/>
      <c r="Y63" s="103"/>
      <c r="Z63" s="103"/>
      <c r="AA63" s="103"/>
      <c r="AB63" s="71">
        <f t="shared" si="0"/>
        <v>0</v>
      </c>
    </row>
    <row r="64" spans="2:2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103"/>
      <c r="X64" s="103"/>
      <c r="Y64" s="103"/>
      <c r="Z64" s="103"/>
      <c r="AA64" s="103"/>
      <c r="AB64" s="71">
        <f t="shared" si="0"/>
        <v>0</v>
      </c>
    </row>
    <row r="65" spans="2:2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103"/>
      <c r="X65" s="103"/>
      <c r="Y65" s="103"/>
      <c r="Z65" s="103"/>
      <c r="AA65" s="103"/>
      <c r="AB65" s="71">
        <f t="shared" si="0"/>
        <v>0</v>
      </c>
    </row>
    <row r="66" spans="2:2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103"/>
      <c r="X66" s="103"/>
      <c r="Y66" s="103"/>
      <c r="Z66" s="103"/>
      <c r="AA66" s="103"/>
      <c r="AB66" s="71">
        <f t="shared" si="0"/>
        <v>0</v>
      </c>
    </row>
    <row r="67" spans="2:2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103"/>
      <c r="X67" s="103"/>
      <c r="Y67" s="103"/>
      <c r="Z67" s="103"/>
      <c r="AA67" s="103"/>
      <c r="AB67" s="71">
        <f t="shared" si="0"/>
        <v>0</v>
      </c>
    </row>
    <row r="68" spans="2:2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103"/>
      <c r="X68" s="103"/>
      <c r="Y68" s="103"/>
      <c r="Z68" s="103"/>
      <c r="AA68" s="103"/>
      <c r="AB68" s="71">
        <f t="shared" si="0"/>
        <v>0</v>
      </c>
    </row>
    <row r="69" spans="2:2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103"/>
      <c r="X69" s="103"/>
      <c r="Y69" s="103"/>
      <c r="Z69" s="103"/>
      <c r="AA69" s="103"/>
      <c r="AB69" s="71">
        <f t="shared" si="0"/>
        <v>0</v>
      </c>
    </row>
    <row r="70" spans="2:2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103"/>
      <c r="X70" s="103"/>
      <c r="Y70" s="103"/>
      <c r="Z70" s="103"/>
      <c r="AA70" s="103"/>
      <c r="AB70" s="71">
        <f t="shared" si="0"/>
        <v>0</v>
      </c>
    </row>
    <row r="71" spans="2:2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103"/>
      <c r="X71" s="103"/>
      <c r="Y71" s="103"/>
      <c r="Z71" s="103"/>
      <c r="AA71" s="103"/>
      <c r="AB71" s="71">
        <f t="shared" si="0"/>
        <v>0</v>
      </c>
    </row>
    <row r="72" spans="2:2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103"/>
      <c r="X72" s="103"/>
      <c r="Y72" s="103"/>
      <c r="Z72" s="103"/>
      <c r="AA72" s="103"/>
      <c r="AB72" s="71">
        <f t="shared" si="0"/>
        <v>0</v>
      </c>
    </row>
    <row r="73" spans="2:2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103"/>
      <c r="X73" s="103"/>
      <c r="Y73" s="103"/>
      <c r="Z73" s="103"/>
      <c r="AA73" s="103"/>
      <c r="AB73" s="71">
        <f t="shared" si="0"/>
        <v>0</v>
      </c>
    </row>
    <row r="74" spans="2:2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103"/>
      <c r="X74" s="103"/>
      <c r="Y74" s="103"/>
      <c r="Z74" s="103"/>
      <c r="AA74" s="103"/>
      <c r="AB74" s="71">
        <f t="shared" si="0"/>
        <v>0</v>
      </c>
    </row>
    <row r="75" spans="2:2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103"/>
      <c r="X75" s="103"/>
      <c r="Y75" s="103"/>
      <c r="Z75" s="103"/>
      <c r="AA75" s="103"/>
      <c r="AB75" s="71">
        <f t="shared" si="0"/>
        <v>0</v>
      </c>
    </row>
    <row r="76" spans="2:2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103"/>
      <c r="X76" s="103"/>
      <c r="Y76" s="103"/>
      <c r="Z76" s="103"/>
      <c r="AA76" s="103"/>
      <c r="AB76" s="71">
        <f t="shared" ref="AB76:AB82" si="1">+SUM(F76:AA76)</f>
        <v>0</v>
      </c>
    </row>
    <row r="77" spans="2:2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103"/>
      <c r="X77" s="103"/>
      <c r="Y77" s="103"/>
      <c r="Z77" s="103"/>
      <c r="AA77" s="103"/>
      <c r="AB77" s="71">
        <f t="shared" si="1"/>
        <v>0</v>
      </c>
    </row>
    <row r="78" spans="2:2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103"/>
      <c r="X78" s="103"/>
      <c r="Y78" s="103"/>
      <c r="Z78" s="103"/>
      <c r="AA78" s="103"/>
      <c r="AB78" s="71">
        <f t="shared" si="1"/>
        <v>0</v>
      </c>
    </row>
    <row r="79" spans="2:2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103"/>
      <c r="X79" s="103"/>
      <c r="Y79" s="103"/>
      <c r="Z79" s="103"/>
      <c r="AA79" s="103"/>
      <c r="AB79" s="71">
        <f t="shared" si="1"/>
        <v>0</v>
      </c>
    </row>
    <row r="80" spans="2:2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103"/>
      <c r="X80" s="103"/>
      <c r="Y80" s="103"/>
      <c r="Z80" s="103"/>
      <c r="AA80" s="103"/>
      <c r="AB80" s="71">
        <f t="shared" si="1"/>
        <v>0</v>
      </c>
    </row>
    <row r="81" spans="2:31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103"/>
      <c r="X81" s="103"/>
      <c r="Y81" s="103"/>
      <c r="Z81" s="103"/>
      <c r="AA81" s="103"/>
      <c r="AB81" s="71">
        <f t="shared" si="1"/>
        <v>0</v>
      </c>
    </row>
    <row r="82" spans="2:31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103"/>
      <c r="X82" s="103"/>
      <c r="Y82" s="103"/>
      <c r="Z82" s="103"/>
      <c r="AA82" s="103"/>
      <c r="AB82" s="71">
        <f t="shared" si="1"/>
        <v>0</v>
      </c>
    </row>
    <row r="83" spans="2:31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>SUM(G11:G82)</f>
        <v>1408574.6600000001</v>
      </c>
      <c r="H83" s="87">
        <f t="shared" ref="H83:I83" si="2">SUM(H11:H82)</f>
        <v>5825765.5700000003</v>
      </c>
      <c r="I83" s="87">
        <f t="shared" si="2"/>
        <v>3640211.86</v>
      </c>
      <c r="J83" s="87">
        <f>SUM(J11:J82)</f>
        <v>8527557.620000001</v>
      </c>
      <c r="K83" s="87">
        <f t="shared" ref="K83:Q83" si="3">SUM(K11:K82)</f>
        <v>4324828.6300000008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V83" si="4">SUM(R11:R82)</f>
        <v>0</v>
      </c>
      <c r="S83" s="87">
        <f t="shared" si="4"/>
        <v>0</v>
      </c>
      <c r="T83" s="87">
        <f t="shared" si="4"/>
        <v>1183623.6200000001</v>
      </c>
      <c r="U83" s="87">
        <f t="shared" si="4"/>
        <v>0</v>
      </c>
      <c r="V83" s="87">
        <f t="shared" si="4"/>
        <v>0</v>
      </c>
      <c r="W83" s="104">
        <f>SUM(W11:W82)</f>
        <v>4222990.08</v>
      </c>
      <c r="X83" s="104">
        <f>SUM(X11:X55)</f>
        <v>4234278.16</v>
      </c>
      <c r="Y83" s="104">
        <f>SUM(Y11:Y58)</f>
        <v>3576269.05</v>
      </c>
      <c r="Z83" s="104">
        <f>SUM(Z10:Z82)</f>
        <v>7861883.1400000006</v>
      </c>
      <c r="AA83" s="104">
        <f>SUM(AA10:AA81)</f>
        <v>6553208.3500000006</v>
      </c>
      <c r="AB83" s="87">
        <f>+SUM(F83:AA84)</f>
        <v>52381485.95000001</v>
      </c>
      <c r="AE83" s="102"/>
    </row>
    <row r="84" spans="2:31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8" spans="2:31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</row>
    <row r="89" spans="2:31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</row>
    <row r="90" spans="2:31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</row>
    <row r="91" spans="2:31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</row>
    <row r="92" spans="2:31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</row>
    <row r="93" spans="2:31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</row>
    <row r="94" spans="2:31" ht="15.75" customHeight="1" x14ac:dyDescent="0.3">
      <c r="B94" s="94" t="s">
        <v>141</v>
      </c>
      <c r="C94" s="95"/>
      <c r="D94" s="95"/>
      <c r="E94" s="95"/>
      <c r="F94" s="95"/>
      <c r="G94" s="97"/>
      <c r="H94" s="98" t="s">
        <v>134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</row>
    <row r="95" spans="2:31" ht="20.25" x14ac:dyDescent="0.3">
      <c r="B95" s="96" t="s">
        <v>142</v>
      </c>
      <c r="C95" s="96"/>
      <c r="D95" s="96"/>
      <c r="E95" s="96"/>
      <c r="F95" s="96"/>
      <c r="G95" s="96"/>
      <c r="H95" s="97" t="s">
        <v>135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</row>
    <row r="96" spans="2:31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</row>
    <row r="97" spans="2:28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</row>
    <row r="98" spans="2:28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</row>
    <row r="100" spans="2:28" x14ac:dyDescent="0.25">
      <c r="B100" s="44"/>
      <c r="C100" s="42"/>
      <c r="D100" s="42"/>
      <c r="E100" s="42"/>
      <c r="F100" s="42"/>
    </row>
    <row r="102" spans="2:28" ht="18.75" x14ac:dyDescent="0.3"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</row>
    <row r="103" spans="2:28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</row>
    <row r="104" spans="2:28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</row>
  </sheetData>
  <mergeCells count="12">
    <mergeCell ref="B1:AB1"/>
    <mergeCell ref="B2:AB2"/>
    <mergeCell ref="B3:AB3"/>
    <mergeCell ref="B4:AB4"/>
    <mergeCell ref="B5:AB5"/>
    <mergeCell ref="B102:AB102"/>
    <mergeCell ref="B6:AB6"/>
    <mergeCell ref="B7:B8"/>
    <mergeCell ref="C7:C8"/>
    <mergeCell ref="D7:D8"/>
    <mergeCell ref="E7:E8"/>
    <mergeCell ref="F7:AB7"/>
  </mergeCells>
  <pageMargins left="0.19685039370078741" right="0.23622047244094491" top="0.35433070866141736" bottom="0.74803149606299213" header="0.31496062992125984" footer="0.31496062992125984"/>
  <pageSetup paperSize="5" scale="5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3" t="s">
        <v>97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6" ht="21" customHeight="1" x14ac:dyDescent="0.25">
      <c r="A4" s="113" t="s">
        <v>98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x14ac:dyDescent="0.25">
      <c r="A5" s="125" t="s">
        <v>111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1:16" ht="15.75" customHeight="1" x14ac:dyDescent="0.25">
      <c r="A6" s="125" t="s">
        <v>92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16" ht="15.75" customHeight="1" x14ac:dyDescent="0.25">
      <c r="A7" s="125" t="s">
        <v>77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1:16" x14ac:dyDescent="0.25">
      <c r="A8" s="126" t="s">
        <v>110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</row>
    <row r="9" spans="1:16" ht="25.5" customHeight="1" x14ac:dyDescent="0.25">
      <c r="A9" s="138" t="s">
        <v>66</v>
      </c>
      <c r="B9" s="139" t="s">
        <v>94</v>
      </c>
      <c r="C9" s="139" t="s">
        <v>93</v>
      </c>
      <c r="D9" s="141" t="s">
        <v>91</v>
      </c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3"/>
    </row>
    <row r="10" spans="1:16" x14ac:dyDescent="0.25">
      <c r="A10" s="138"/>
      <c r="B10" s="140"/>
      <c r="C10" s="140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4" t="s">
        <v>108</v>
      </c>
      <c r="B94" s="144"/>
      <c r="C94" s="144"/>
      <c r="D94" s="144"/>
    </row>
    <row r="95" spans="1:16" x14ac:dyDescent="0.25">
      <c r="A95" s="137" t="s">
        <v>109</v>
      </c>
      <c r="B95" s="137"/>
      <c r="C95" s="137"/>
      <c r="D95" s="137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5" t="s">
        <v>101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3:17" ht="21" customHeight="1" x14ac:dyDescent="0.25">
      <c r="C4" s="148" t="s">
        <v>98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3:17" ht="15.75" x14ac:dyDescent="0.25">
      <c r="C5" s="150" t="s">
        <v>99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3:17" ht="15.75" customHeight="1" x14ac:dyDescent="0.25">
      <c r="C6" s="152" t="s">
        <v>92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7" spans="3:17" ht="15.75" customHeight="1" x14ac:dyDescent="0.25">
      <c r="C7" s="153" t="s">
        <v>77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</row>
    <row r="8" spans="3:17" ht="21" x14ac:dyDescent="0.25">
      <c r="C8" s="147" t="s">
        <v>100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2025-01-17T15:48:27Z</cp:lastPrinted>
  <dcterms:created xsi:type="dcterms:W3CDTF">2021-07-29T18:58:50Z</dcterms:created>
  <dcterms:modified xsi:type="dcterms:W3CDTF">2025-01-17T15:49:01Z</dcterms:modified>
</cp:coreProperties>
</file>