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KEYLA\JUNIO 2023\"/>
    </mc:Choice>
  </mc:AlternateContent>
  <xr:revisionPtr revIDLastSave="0" documentId="13_ncr:1_{FD0F791C-738A-471B-8AA1-2E6DC031BB64}" xr6:coauthVersionLast="47" xr6:coauthVersionMax="47" xr10:uidLastSave="{00000000-0000-0000-0000-000000000000}"/>
  <bookViews>
    <workbookView xWindow="-120" yWindow="-120" windowWidth="24240" windowHeight="131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'102'!$B$1:$R$109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3" i="6" l="1"/>
  <c r="R12" i="6"/>
  <c r="R13" i="6"/>
  <c r="R14" i="6"/>
  <c r="R15" i="6"/>
  <c r="R16" i="6"/>
  <c r="R18" i="6"/>
  <c r="R19" i="6"/>
  <c r="R20" i="6"/>
  <c r="R21" i="6"/>
  <c r="R22" i="6"/>
  <c r="R25" i="6"/>
  <c r="R26" i="6"/>
  <c r="R30" i="6"/>
  <c r="R34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G35" i="6"/>
  <c r="R35" i="6" s="1"/>
  <c r="G33" i="6"/>
  <c r="R33" i="6" s="1"/>
  <c r="G32" i="6"/>
  <c r="R32" i="6" s="1"/>
  <c r="G31" i="6"/>
  <c r="R31" i="6" s="1"/>
  <c r="G29" i="6"/>
  <c r="R29" i="6" s="1"/>
  <c r="G28" i="6"/>
  <c r="R28" i="6" s="1"/>
  <c r="G27" i="6"/>
  <c r="R27" i="6" s="1"/>
  <c r="G24" i="6"/>
  <c r="R24" i="6" s="1"/>
  <c r="G23" i="6"/>
  <c r="R23" i="6" s="1"/>
  <c r="G17" i="6"/>
  <c r="R17" i="6" s="1"/>
  <c r="G11" i="6"/>
  <c r="R11" i="6" s="1"/>
  <c r="Q83" i="6"/>
  <c r="P83" i="6"/>
  <c r="O83" i="6"/>
  <c r="N83" i="6"/>
  <c r="M83" i="6"/>
  <c r="L83" i="6"/>
  <c r="K83" i="6"/>
  <c r="I83" i="6"/>
  <c r="H83" i="6"/>
  <c r="F83" i="6"/>
  <c r="D83" i="6"/>
  <c r="C83" i="6"/>
  <c r="G83" i="6" l="1"/>
  <c r="R83" i="6" s="1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<sst xmlns="http://schemas.openxmlformats.org/spreadsheetml/2006/main" count="664" uniqueCount="135">
  <si>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</si>
  <si>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</si>
  <si>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</si>
  <si>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</si>
  <si>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</si>
  <si>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</si>
  <si>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</si>
  <si>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</si>
  <si>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</si>
  <si>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</si>
  <si>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</si>
  <si>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</si>
  <si>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</si>
  <si>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</si>
  <si>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</si>
  <si>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</si>
  <si>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</si>
  <si>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</si>
  <si>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</si>
  <si>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</si>
  <si>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</si>
  <si>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</si>
  <si>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</si>
  <si>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</si>
  <si>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</si>
  <si>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</si>
  <si>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</si>
  <si>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</si>
  <si>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</si>
  <si>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</si>
  <si>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</si>
  <si>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</si>
  <si>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</si>
  <si>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</si>
  <si>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</si>
  <si>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</si>
  <si>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</si>
  <si>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</si>
  <si>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</si>
  <si>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</si>
  <si>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</si>
  <si>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</si>
  <si>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</si>
  <si>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</si>
  <si>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</si>
  <si>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</si>
  <si>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</si>
  <si>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</si>
  <si>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</si>
  <si>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</si>
  <si>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</si>
  <si>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</si>
  <si>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</si>
  <si>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</si>
  <si>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</si>
  <si>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</si>
  <si>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</si>
  <si>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</si>
  <si>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</si>
  <si>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</si>
  <si>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</si>
  <si>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</si>
  <si>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</si>
  <si>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</si>
  <si>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</si>
  <si>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</si>
  <si>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</si>
  <si>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</si>
  <si>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</si>
  <si>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</si>
  <si>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</si>
  <si>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</si>
  <si>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</si>
  <si>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</si>
  <si>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</si>
  <si>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</si>
  <si>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</si>
  <si>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</si>
  <si>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</si>
  <si>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</si>
  <si>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</si>
  <si>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</si>
  <si>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</si>
  <si>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</si>
  <si>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</si>
  <si>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</si>
  <si>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</si>
  <si>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</si>
  <si>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</si>
  <si>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</si>
  <si>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</si>
  <si>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</si>
  <si>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</si>
  <si>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</si>
  <si>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</si>
  <si>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</si>
  <si>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</si>
  <si>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</si>
  <si>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</si>
  <si>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</si>
  <si>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</si>
  <si>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</si>
  <si>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</si>
  <si>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</si>
  <si>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</si>
  <si>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</si>
  <si>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</si>
  <si>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</si>
  <si>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</si>
  <si>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</si>
  <si>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</si>
  <si>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</si>
  <si>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</si>
  <si>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</si>
  <si>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</si>
  <si>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</si>
  <si>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</si>
  <si>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</si>
  <si>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</si>
  <si>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</si>
  <si>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</si>
  <si>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</si>
  <si>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</si>
  <si>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</si>
  <si>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</si>
  <si>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</si>
  <si>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</si>
  <si>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</si>
  <si>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</si>
  <si>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</si>
  <si>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t>LIC. HILDA GONZALEZ</t>
  </si>
  <si>
    <t>ENC. ADM Y FINANCIERA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</si>
  <si>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</si>
  <si>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 xml:space="preserve">  LIC. KEYLA VALDEZ</t>
  </si>
  <si>
    <t>CORRESPONDIENTE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</si>
</sst>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4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8" t="s">
        <v>97</v>
      </c>
      <c r="D3" s="109"/>
      <c r="E3" s="109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8" t="s">
        <v>98</v>
      </c>
      <c r="D4" s="109"/>
      <c r="E4" s="109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0" t="s">
        <v>99</v>
      </c>
      <c r="D5" s="111"/>
      <c r="E5" s="111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0" t="s">
        <v>76</v>
      </c>
      <c r="D6" s="111"/>
      <c r="E6" s="111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0" t="s">
        <v>77</v>
      </c>
      <c r="D7" s="111"/>
      <c r="E7" s="111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0"/>
      <c r="D8" s="111"/>
      <c r="E8" s="111"/>
    </row>
    <row r="9" spans="2:16" ht="15" customHeight="1" x14ac:dyDescent="0.25">
      <c r="C9" s="112" t="s">
        <v>66</v>
      </c>
      <c r="D9" s="113" t="s">
        <v>94</v>
      </c>
      <c r="E9" s="113" t="s">
        <v>93</v>
      </c>
      <c r="F9" s="7"/>
    </row>
    <row r="10" spans="2:16" ht="23.25" customHeight="1" x14ac:dyDescent="0.25">
      <c r="C10" s="112"/>
      <c r="D10" s="114"/>
      <c r="E10" s="114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07" t="s">
        <v>106</v>
      </c>
      <c r="E91" s="107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1" t="s">
        <v>95</v>
      </c>
      <c r="D95" s="102"/>
      <c r="E95" s="103"/>
    </row>
    <row r="96" spans="3:5" ht="29.25" customHeight="1" x14ac:dyDescent="0.25">
      <c r="C96" s="104" t="s">
        <v>102</v>
      </c>
      <c r="D96" s="105"/>
      <c r="E96" s="106"/>
    </row>
    <row r="97" spans="3:5" ht="45" customHeight="1" x14ac:dyDescent="0.25">
      <c r="C97" s="101" t="s">
        <v>96</v>
      </c>
      <c r="D97" s="102"/>
      <c r="E97" s="103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8" t="s">
        <v>97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2:27" ht="15.75" customHeight="1" x14ac:dyDescent="0.25">
      <c r="B2" s="108" t="s">
        <v>98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2:27" x14ac:dyDescent="0.25">
      <c r="B3" s="118" t="s">
        <v>121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</row>
    <row r="4" spans="2:27" ht="15.75" customHeight="1" x14ac:dyDescent="0.25">
      <c r="B4" s="120" t="s">
        <v>92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</row>
    <row r="5" spans="2:27" ht="15.75" customHeight="1" x14ac:dyDescent="0.25">
      <c r="B5" s="120" t="s">
        <v>77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</row>
    <row r="6" spans="2:27" x14ac:dyDescent="0.25">
      <c r="B6" s="121" t="s">
        <v>100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</row>
    <row r="7" spans="2:27" ht="25.5" customHeight="1" x14ac:dyDescent="0.25">
      <c r="B7" s="115" t="s">
        <v>66</v>
      </c>
      <c r="C7" s="116" t="s">
        <v>94</v>
      </c>
      <c r="D7" s="116" t="s">
        <v>93</v>
      </c>
      <c r="E7" s="116" t="s">
        <v>119</v>
      </c>
      <c r="F7" s="126" t="s">
        <v>91</v>
      </c>
      <c r="G7" s="127"/>
      <c r="H7" s="127"/>
      <c r="I7" s="127"/>
      <c r="J7" s="128"/>
      <c r="K7" s="128"/>
      <c r="L7" s="128"/>
      <c r="M7" s="128"/>
      <c r="N7" s="128"/>
      <c r="O7" s="128"/>
      <c r="P7" s="128"/>
      <c r="Q7" s="128"/>
      <c r="R7" s="129"/>
    </row>
    <row r="8" spans="2:27" ht="25.5" customHeight="1" x14ac:dyDescent="0.25">
      <c r="B8" s="115"/>
      <c r="C8" s="117"/>
      <c r="D8" s="117"/>
      <c r="E8" s="11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23" t="s">
        <v>124</v>
      </c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</row>
    <row r="89" spans="2:18" ht="15.75" customHeight="1" x14ac:dyDescent="0.3">
      <c r="B89" s="124" t="s">
        <v>127</v>
      </c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</row>
    <row r="90" spans="2:18" ht="18.75" x14ac:dyDescent="0.3">
      <c r="B90" s="125" t="s">
        <v>122</v>
      </c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23" t="s">
        <v>123</v>
      </c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</row>
    <row r="98" spans="2:18" ht="22.5" customHeight="1" x14ac:dyDescent="0.3">
      <c r="B98" s="124" t="s">
        <v>125</v>
      </c>
      <c r="C98" s="124"/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</row>
    <row r="99" spans="2:18" ht="18.75" x14ac:dyDescent="0.3">
      <c r="B99" s="125" t="s">
        <v>126</v>
      </c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</row>
  </sheetData>
  <mergeCells count="17">
    <mergeCell ref="B97:R97"/>
    <mergeCell ref="B98:R98"/>
    <mergeCell ref="B99:R99"/>
    <mergeCell ref="B5:R5"/>
    <mergeCell ref="F7:R7"/>
    <mergeCell ref="B88:R88"/>
    <mergeCell ref="B89:R89"/>
    <mergeCell ref="B90:R90"/>
    <mergeCell ref="B1:R1"/>
    <mergeCell ref="B2:R2"/>
    <mergeCell ref="B7:B8"/>
    <mergeCell ref="C7:C8"/>
    <mergeCell ref="D7:D8"/>
    <mergeCell ref="B3:R3"/>
    <mergeCell ref="B4:R4"/>
    <mergeCell ref="B6:R6"/>
    <mergeCell ref="E7:E8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104"/>
  <sheetViews>
    <sheetView showGridLines="0" tabSelected="1" topLeftCell="B1" zoomScale="118" zoomScaleNormal="118" workbookViewId="0">
      <selection activeCell="B3" sqref="B3:R3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8" t="s">
        <v>97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2:27" ht="15.75" customHeight="1" x14ac:dyDescent="0.25">
      <c r="B2" s="108" t="s">
        <v>98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2:27" x14ac:dyDescent="0.25">
      <c r="B3" s="118" t="s">
        <v>134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</row>
    <row r="4" spans="2:27" ht="15.75" customHeight="1" x14ac:dyDescent="0.25">
      <c r="B4" s="120" t="s">
        <v>92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</row>
    <row r="5" spans="2:27" ht="15.75" customHeight="1" x14ac:dyDescent="0.25">
      <c r="B5" s="120" t="s">
        <v>77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</row>
    <row r="6" spans="2:27" x14ac:dyDescent="0.25">
      <c r="B6" s="121">
        <v>102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</row>
    <row r="7" spans="2:27" ht="25.5" customHeight="1" x14ac:dyDescent="0.25">
      <c r="B7" s="115" t="s">
        <v>66</v>
      </c>
      <c r="C7" s="116" t="s">
        <v>94</v>
      </c>
      <c r="D7" s="116" t="s">
        <v>93</v>
      </c>
      <c r="E7" s="116" t="s">
        <v>119</v>
      </c>
      <c r="F7" s="126" t="s">
        <v>91</v>
      </c>
      <c r="G7" s="127"/>
      <c r="H7" s="127"/>
      <c r="I7" s="127"/>
      <c r="J7" s="128"/>
      <c r="K7" s="128"/>
      <c r="L7" s="128"/>
      <c r="M7" s="128"/>
      <c r="N7" s="128"/>
      <c r="O7" s="128"/>
      <c r="P7" s="128"/>
      <c r="Q7" s="128"/>
      <c r="R7" s="129"/>
    </row>
    <row r="8" spans="2:27" ht="25.5" customHeight="1" x14ac:dyDescent="0.25">
      <c r="B8" s="115"/>
      <c r="C8" s="117"/>
      <c r="D8" s="117"/>
      <c r="E8" s="11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63">
        <v>0</v>
      </c>
      <c r="E11" s="63">
        <v>0</v>
      </c>
      <c r="F11" s="63">
        <v>13333.34</v>
      </c>
      <c r="G11" s="63">
        <f>10400+310420.86</f>
        <v>320820.86</v>
      </c>
      <c r="H11" s="64">
        <v>201592.62</v>
      </c>
      <c r="I11" s="63">
        <v>10596.67</v>
      </c>
      <c r="J11" s="63">
        <v>382344.72</v>
      </c>
      <c r="K11" s="63">
        <v>1003406.32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1932094.53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63">
        <v>0</v>
      </c>
      <c r="E12" s="63">
        <v>0</v>
      </c>
      <c r="F12" s="63">
        <v>10863.35</v>
      </c>
      <c r="G12" s="63"/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>
        <v>0</v>
      </c>
      <c r="G13" s="63">
        <v>0</v>
      </c>
      <c r="H13" s="64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>
        <v>0</v>
      </c>
      <c r="G14" s="63">
        <v>0</v>
      </c>
      <c r="H14" s="64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63">
        <v>0</v>
      </c>
      <c r="E15" s="63">
        <v>0</v>
      </c>
      <c r="F15" s="63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>
        <v>0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63">
        <v>0</v>
      </c>
      <c r="E16" s="63">
        <v>0</v>
      </c>
      <c r="F16" s="63">
        <v>0</v>
      </c>
      <c r="G16" s="63"/>
      <c r="H16" s="64"/>
      <c r="I16" s="63">
        <v>0</v>
      </c>
      <c r="J16" s="63"/>
      <c r="K16" s="63">
        <v>0</v>
      </c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63">
        <v>0</v>
      </c>
      <c r="E17" s="63">
        <v>0</v>
      </c>
      <c r="F17" s="63">
        <v>0</v>
      </c>
      <c r="G17" s="63">
        <f>22700+340721.28</f>
        <v>363421.28</v>
      </c>
      <c r="H17" s="64">
        <v>649017.16</v>
      </c>
      <c r="I17" s="63">
        <v>384447.67</v>
      </c>
      <c r="J17" s="63">
        <v>324015.65000000002</v>
      </c>
      <c r="K17" s="63">
        <v>107609.28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1828511.0400000003</v>
      </c>
    </row>
    <row r="18" spans="2:18" s="26" customFormat="1" ht="15" customHeight="1" x14ac:dyDescent="0.2">
      <c r="B18" s="68" t="s">
        <v>9</v>
      </c>
      <c r="C18" s="56">
        <v>620000</v>
      </c>
      <c r="D18" s="63">
        <v>0</v>
      </c>
      <c r="E18" s="63">
        <v>0</v>
      </c>
      <c r="F18" s="63">
        <v>0</v>
      </c>
      <c r="G18" s="63">
        <v>32479.5</v>
      </c>
      <c r="H18" s="64">
        <v>30212.720000000001</v>
      </c>
      <c r="I18" s="63">
        <v>0</v>
      </c>
      <c r="J18" s="63">
        <v>10443</v>
      </c>
      <c r="K18" s="63">
        <v>5099.3100000000004</v>
      </c>
      <c r="L18" s="63"/>
      <c r="M18" s="63"/>
      <c r="N18" s="63"/>
      <c r="O18" s="63"/>
      <c r="P18" s="63"/>
      <c r="Q18" s="63"/>
      <c r="R18" s="71">
        <f t="shared" si="0"/>
        <v>78234.53</v>
      </c>
    </row>
    <row r="19" spans="2:18" s="26" customFormat="1" ht="15" customHeight="1" x14ac:dyDescent="0.2">
      <c r="B19" s="68" t="s">
        <v>10</v>
      </c>
      <c r="C19" s="56">
        <v>120000</v>
      </c>
      <c r="D19" s="63">
        <v>0</v>
      </c>
      <c r="E19" s="63">
        <v>0</v>
      </c>
      <c r="F19" s="63">
        <v>0</v>
      </c>
      <c r="G19" s="63">
        <v>3400</v>
      </c>
      <c r="H19" s="64">
        <v>22850</v>
      </c>
      <c r="I19" s="63">
        <v>32050</v>
      </c>
      <c r="J19" s="63">
        <v>15900</v>
      </c>
      <c r="K19" s="63">
        <v>43350</v>
      </c>
      <c r="L19" s="63"/>
      <c r="M19" s="63"/>
      <c r="N19" s="63"/>
      <c r="O19" s="63"/>
      <c r="P19" s="63"/>
      <c r="Q19" s="63"/>
      <c r="R19" s="71">
        <f t="shared" si="0"/>
        <v>117550</v>
      </c>
    </row>
    <row r="20" spans="2:18" s="26" customFormat="1" ht="15" customHeight="1" x14ac:dyDescent="0.2">
      <c r="B20" s="68" t="s">
        <v>11</v>
      </c>
      <c r="C20" s="56">
        <v>240000</v>
      </c>
      <c r="D20" s="63">
        <v>0</v>
      </c>
      <c r="E20" s="63">
        <v>0</v>
      </c>
      <c r="F20" s="63">
        <v>0</v>
      </c>
      <c r="G20" s="63">
        <v>982.45</v>
      </c>
      <c r="H20" s="64">
        <v>512092.65</v>
      </c>
      <c r="I20" s="63">
        <v>7488.13</v>
      </c>
      <c r="J20" s="63">
        <v>47505.56</v>
      </c>
      <c r="K20" s="63">
        <v>11531.78</v>
      </c>
      <c r="L20" s="63"/>
      <c r="M20" s="63"/>
      <c r="N20" s="63"/>
      <c r="O20" s="63"/>
      <c r="P20" s="63"/>
      <c r="Q20" s="63"/>
      <c r="R20" s="71">
        <f t="shared" si="0"/>
        <v>579600.57000000007</v>
      </c>
    </row>
    <row r="21" spans="2:18" s="26" customFormat="1" ht="15" customHeight="1" x14ac:dyDescent="0.2">
      <c r="B21" s="68" t="s">
        <v>12</v>
      </c>
      <c r="C21" s="56">
        <v>10000</v>
      </c>
      <c r="D21" s="63">
        <v>0</v>
      </c>
      <c r="E21" s="63">
        <v>0</v>
      </c>
      <c r="F21" s="63">
        <v>0</v>
      </c>
      <c r="G21" s="63">
        <v>0</v>
      </c>
      <c r="H21" s="64">
        <v>230300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230300</v>
      </c>
    </row>
    <row r="22" spans="2:18" s="26" customFormat="1" ht="15" customHeight="1" x14ac:dyDescent="0.2">
      <c r="B22" s="68" t="s">
        <v>13</v>
      </c>
      <c r="C22" s="56">
        <v>2050000</v>
      </c>
      <c r="D22" s="63">
        <v>0</v>
      </c>
      <c r="E22" s="63">
        <v>0</v>
      </c>
      <c r="F22" s="63">
        <v>0</v>
      </c>
      <c r="G22" s="63">
        <v>192882.72</v>
      </c>
      <c r="H22" s="64">
        <v>402541.23</v>
      </c>
      <c r="I22" s="63" t="s">
        <v>117</v>
      </c>
      <c r="J22" s="63">
        <v>627824.07999999996</v>
      </c>
      <c r="K22" s="63">
        <v>59981.279999999999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1283229.3099999998</v>
      </c>
    </row>
    <row r="23" spans="2:18" s="26" customFormat="1" ht="21.75" customHeight="1" x14ac:dyDescent="0.2">
      <c r="B23" s="67" t="s">
        <v>14</v>
      </c>
      <c r="C23" s="72">
        <v>754000</v>
      </c>
      <c r="D23" s="63">
        <v>0</v>
      </c>
      <c r="E23" s="63">
        <v>0</v>
      </c>
      <c r="F23" s="63">
        <v>15632.99</v>
      </c>
      <c r="G23" s="63">
        <f>4720+24472.84</f>
        <v>29192.84</v>
      </c>
      <c r="H23" s="64">
        <v>69876.800000000003</v>
      </c>
      <c r="I23" s="63">
        <v>215065.66</v>
      </c>
      <c r="J23" s="63">
        <v>33694.04</v>
      </c>
      <c r="K23" s="63">
        <v>614770.52</v>
      </c>
      <c r="L23" s="63"/>
      <c r="M23" s="63"/>
      <c r="N23" s="63"/>
      <c r="O23" s="63"/>
      <c r="P23" s="63"/>
      <c r="Q23" s="63" t="s">
        <v>117</v>
      </c>
      <c r="R23" s="71">
        <f t="shared" si="0"/>
        <v>978232.85000000009</v>
      </c>
    </row>
    <row r="24" spans="2:18" s="26" customFormat="1" ht="15" customHeight="1" x14ac:dyDescent="0.2">
      <c r="B24" s="67" t="s">
        <v>15</v>
      </c>
      <c r="C24" s="73">
        <v>6070000</v>
      </c>
      <c r="D24" s="63">
        <v>0</v>
      </c>
      <c r="E24" s="63">
        <v>0</v>
      </c>
      <c r="F24" s="63">
        <v>12506.46</v>
      </c>
      <c r="G24" s="63">
        <f>8000+3400+132589.58+18205.21</f>
        <v>162194.78999999998</v>
      </c>
      <c r="H24" s="64">
        <v>307229.96000000002</v>
      </c>
      <c r="I24" s="63">
        <v>134508.79</v>
      </c>
      <c r="J24" s="63">
        <v>10113</v>
      </c>
      <c r="K24" s="63">
        <v>16664.47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643217.47</v>
      </c>
    </row>
    <row r="25" spans="2:18" s="26" customFormat="1" ht="15" customHeight="1" x14ac:dyDescent="0.2">
      <c r="B25" s="70" t="s">
        <v>16</v>
      </c>
      <c r="C25" s="56">
        <v>250000</v>
      </c>
      <c r="D25" s="63">
        <v>0</v>
      </c>
      <c r="E25" s="63">
        <v>0</v>
      </c>
      <c r="F25" s="63">
        <v>0</v>
      </c>
      <c r="G25" s="63"/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>
        <v>0</v>
      </c>
      <c r="G26" s="63">
        <v>0</v>
      </c>
      <c r="H26" s="64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63">
        <v>0</v>
      </c>
      <c r="E27" s="63"/>
      <c r="F27" s="63">
        <v>340816.23</v>
      </c>
      <c r="G27" s="63">
        <f>6942.96+410801.28+14834</f>
        <v>432578.24000000005</v>
      </c>
      <c r="H27" s="64">
        <v>1290664.8799999999</v>
      </c>
      <c r="I27" s="63">
        <v>718734.73</v>
      </c>
      <c r="J27" s="63">
        <v>834189.95</v>
      </c>
      <c r="K27" s="63">
        <v>1439586.39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5056570.42</v>
      </c>
    </row>
    <row r="28" spans="2:18" s="26" customFormat="1" ht="15" customHeight="1" x14ac:dyDescent="0.2">
      <c r="B28" s="70" t="s">
        <v>19</v>
      </c>
      <c r="C28" s="56">
        <v>190000</v>
      </c>
      <c r="D28" s="63">
        <v>0</v>
      </c>
      <c r="E28" s="63">
        <v>0</v>
      </c>
      <c r="F28" s="63">
        <v>0</v>
      </c>
      <c r="G28" s="63">
        <f>27169.06+1889.94</f>
        <v>29059</v>
      </c>
      <c r="H28" s="64">
        <v>193396.3</v>
      </c>
      <c r="I28" s="63">
        <v>22690</v>
      </c>
      <c r="J28" s="63"/>
      <c r="K28" s="63">
        <v>9890.85</v>
      </c>
      <c r="L28" s="63"/>
      <c r="M28" s="63"/>
      <c r="N28" s="63"/>
      <c r="O28" s="63"/>
      <c r="P28" s="63" t="s">
        <v>117</v>
      </c>
      <c r="Q28" s="63"/>
      <c r="R28" s="71">
        <f t="shared" si="0"/>
        <v>255036.15</v>
      </c>
    </row>
    <row r="29" spans="2:18" s="26" customFormat="1" ht="15" customHeight="1" x14ac:dyDescent="0.2">
      <c r="B29" s="70" t="s">
        <v>20</v>
      </c>
      <c r="C29" s="56">
        <v>1007000</v>
      </c>
      <c r="D29" s="63">
        <v>0</v>
      </c>
      <c r="E29" s="63">
        <v>0</v>
      </c>
      <c r="F29" s="63">
        <v>0</v>
      </c>
      <c r="G29" s="63">
        <f>1350+3758.01</f>
        <v>5108.01</v>
      </c>
      <c r="H29" s="64">
        <v>33763.019999999997</v>
      </c>
      <c r="I29" s="63">
        <v>16527</v>
      </c>
      <c r="J29" s="63">
        <v>165972.9</v>
      </c>
      <c r="K29" s="63">
        <v>27858.82</v>
      </c>
      <c r="L29" s="63"/>
      <c r="M29" s="63"/>
      <c r="N29" s="63"/>
      <c r="O29" s="63"/>
      <c r="P29" s="63"/>
      <c r="Q29" s="63"/>
      <c r="R29" s="71">
        <f t="shared" si="0"/>
        <v>249229.75</v>
      </c>
    </row>
    <row r="30" spans="2:18" s="26" customFormat="1" ht="15" customHeight="1" x14ac:dyDescent="0.2">
      <c r="B30" s="70" t="s">
        <v>21</v>
      </c>
      <c r="C30" s="56">
        <v>225000</v>
      </c>
      <c r="D30" s="63">
        <v>0</v>
      </c>
      <c r="E30" s="63">
        <v>0</v>
      </c>
      <c r="F30" s="63">
        <v>26748.05</v>
      </c>
      <c r="G30" s="63">
        <v>2904.37</v>
      </c>
      <c r="H30" s="64" t="s">
        <v>117</v>
      </c>
      <c r="I30" s="63">
        <v>53361.120000000003</v>
      </c>
      <c r="J30" s="63">
        <v>936</v>
      </c>
      <c r="K30" s="63">
        <v>14825.55</v>
      </c>
      <c r="L30" s="63"/>
      <c r="M30" s="63"/>
      <c r="N30" s="63"/>
      <c r="O30" s="63"/>
      <c r="P30" s="63"/>
      <c r="Q30" s="63"/>
      <c r="R30" s="71">
        <f t="shared" si="0"/>
        <v>98775.090000000011</v>
      </c>
    </row>
    <row r="31" spans="2:18" s="26" customFormat="1" ht="15" customHeight="1" x14ac:dyDescent="0.2">
      <c r="B31" s="70" t="s">
        <v>22</v>
      </c>
      <c r="C31" s="56">
        <v>825000</v>
      </c>
      <c r="D31" s="63">
        <v>0</v>
      </c>
      <c r="E31" s="63">
        <v>0</v>
      </c>
      <c r="F31" s="63">
        <v>1879.6</v>
      </c>
      <c r="G31" s="63">
        <f>3000+1161.12+280</f>
        <v>4441.12</v>
      </c>
      <c r="H31" s="64">
        <v>668</v>
      </c>
      <c r="I31" s="63">
        <v>48838.400000000001</v>
      </c>
      <c r="J31" s="63">
        <v>144914.03</v>
      </c>
      <c r="K31" s="63">
        <v>90860.12</v>
      </c>
      <c r="L31" s="63"/>
      <c r="M31" s="63"/>
      <c r="N31" s="63"/>
      <c r="O31" s="63"/>
      <c r="P31" s="63"/>
      <c r="Q31" s="63"/>
      <c r="R31" s="71">
        <f t="shared" si="0"/>
        <v>291601.27</v>
      </c>
    </row>
    <row r="32" spans="2:18" s="26" customFormat="1" ht="15" customHeight="1" x14ac:dyDescent="0.2">
      <c r="B32" s="70" t="s">
        <v>23</v>
      </c>
      <c r="C32" s="56">
        <v>6150000</v>
      </c>
      <c r="D32" s="63">
        <v>0</v>
      </c>
      <c r="E32" s="63">
        <v>0</v>
      </c>
      <c r="F32" s="63">
        <v>1455</v>
      </c>
      <c r="G32" s="63">
        <f>249.99+860+6233.94</f>
        <v>7343.9299999999994</v>
      </c>
      <c r="H32" s="64">
        <v>192637.7</v>
      </c>
      <c r="I32" s="63">
        <v>25064.99</v>
      </c>
      <c r="J32" s="63">
        <v>238327.96</v>
      </c>
      <c r="K32" s="63">
        <v>200882.4</v>
      </c>
      <c r="L32" s="63"/>
      <c r="M32" s="63"/>
      <c r="N32" s="63"/>
      <c r="O32" s="63"/>
      <c r="P32" s="63"/>
      <c r="Q32" s="63"/>
      <c r="R32" s="71">
        <f t="shared" si="0"/>
        <v>665711.98</v>
      </c>
    </row>
    <row r="33" spans="2:18" s="26" customFormat="1" ht="15" customHeight="1" x14ac:dyDescent="0.2">
      <c r="B33" s="70" t="s">
        <v>24</v>
      </c>
      <c r="C33" s="56">
        <v>4435000</v>
      </c>
      <c r="D33" s="63">
        <v>0</v>
      </c>
      <c r="E33" s="63">
        <v>0</v>
      </c>
      <c r="F33" s="63">
        <v>120565</v>
      </c>
      <c r="G33" s="63">
        <f>243603.66+500+2000+27566.92+3796.56+774.95+489.99</f>
        <v>278732.08</v>
      </c>
      <c r="H33" s="64">
        <v>497276.02</v>
      </c>
      <c r="I33" s="63">
        <v>176200.23</v>
      </c>
      <c r="J33" s="63">
        <v>186099.9</v>
      </c>
      <c r="K33" s="63">
        <v>449980.02</v>
      </c>
      <c r="L33" s="63"/>
      <c r="M33" s="63"/>
      <c r="N33" s="63"/>
      <c r="O33" s="63"/>
      <c r="P33" s="63"/>
      <c r="Q33" s="63"/>
      <c r="R33" s="71">
        <f t="shared" si="0"/>
        <v>1708853.25</v>
      </c>
    </row>
    <row r="34" spans="2:18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>
        <v>0</v>
      </c>
      <c r="G34" s="63">
        <v>0</v>
      </c>
      <c r="H34" s="64">
        <v>0</v>
      </c>
      <c r="I34" s="63">
        <v>0</v>
      </c>
      <c r="J34" s="63">
        <v>470154</v>
      </c>
      <c r="K34" s="63"/>
      <c r="L34" s="63"/>
      <c r="M34" s="63"/>
      <c r="N34" s="63"/>
      <c r="O34" s="63"/>
      <c r="P34" s="63"/>
      <c r="Q34" s="63"/>
      <c r="R34" s="71">
        <f t="shared" si="0"/>
        <v>470154</v>
      </c>
    </row>
    <row r="35" spans="2:18" s="26" customFormat="1" ht="15" customHeight="1" x14ac:dyDescent="0.2">
      <c r="B35" s="70" t="s">
        <v>26</v>
      </c>
      <c r="C35" s="56">
        <v>4120000</v>
      </c>
      <c r="D35" s="63">
        <v>0</v>
      </c>
      <c r="E35" s="63">
        <v>0</v>
      </c>
      <c r="F35" s="63">
        <v>86624.1</v>
      </c>
      <c r="G35" s="63">
        <f>600+29527.28+4624+15781.91+210851.98</f>
        <v>261385.17</v>
      </c>
      <c r="H35" s="64">
        <v>600263.53</v>
      </c>
      <c r="I35" s="63">
        <v>137291.5</v>
      </c>
      <c r="J35" s="63">
        <v>50564.97</v>
      </c>
      <c r="K35" s="63">
        <v>696494.17</v>
      </c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1832623.44</v>
      </c>
    </row>
    <row r="36" spans="2:18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63">
        <v>0</v>
      </c>
      <c r="E37" s="63">
        <v>0</v>
      </c>
      <c r="F37" s="63">
        <v>0</v>
      </c>
      <c r="G37" s="63">
        <v>0</v>
      </c>
      <c r="H37" s="64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4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4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4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4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4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4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63">
        <v>0</v>
      </c>
      <c r="E53" s="63">
        <v>0</v>
      </c>
      <c r="F53" s="63">
        <v>79800</v>
      </c>
      <c r="G53" s="63">
        <v>0</v>
      </c>
      <c r="H53" s="64">
        <v>58311.21</v>
      </c>
      <c r="I53" s="63">
        <v>7250</v>
      </c>
      <c r="J53" s="63"/>
      <c r="K53" s="63">
        <v>57588.01</v>
      </c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202949.22</v>
      </c>
    </row>
    <row r="54" spans="2:18" s="31" customFormat="1" ht="15" customHeight="1" x14ac:dyDescent="0.2">
      <c r="B54" s="70" t="s">
        <v>45</v>
      </c>
      <c r="C54" s="56">
        <v>70000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25180</v>
      </c>
      <c r="L54" s="63"/>
      <c r="M54" s="63"/>
      <c r="N54" s="63"/>
      <c r="O54" s="63"/>
      <c r="P54" s="63"/>
      <c r="Q54" s="63"/>
      <c r="R54" s="71">
        <f t="shared" si="0"/>
        <v>25180</v>
      </c>
    </row>
    <row r="55" spans="2:18" s="31" customFormat="1" ht="15" customHeight="1" x14ac:dyDescent="0.2">
      <c r="B55" s="70" t="s">
        <v>46</v>
      </c>
      <c r="C55" s="56">
        <v>0</v>
      </c>
      <c r="D55" s="63">
        <v>0</v>
      </c>
      <c r="E55" s="63">
        <v>0</v>
      </c>
      <c r="F55" s="63">
        <v>0</v>
      </c>
      <c r="G55" s="63">
        <v>0</v>
      </c>
      <c r="H55" s="64">
        <v>0</v>
      </c>
      <c r="I55" s="63">
        <v>0</v>
      </c>
      <c r="J55" s="63"/>
      <c r="K55" s="63">
        <v>1750</v>
      </c>
      <c r="L55" s="63"/>
      <c r="M55" s="63"/>
      <c r="N55" s="63"/>
      <c r="O55" s="63"/>
      <c r="P55" s="63"/>
      <c r="Q55" s="63"/>
      <c r="R55" s="71">
        <f t="shared" si="0"/>
        <v>1750</v>
      </c>
    </row>
    <row r="56" spans="2:18" s="31" customFormat="1" ht="15" customHeight="1" x14ac:dyDescent="0.2">
      <c r="B56" s="70" t="s">
        <v>47</v>
      </c>
      <c r="C56" s="56">
        <v>0</v>
      </c>
      <c r="D56" s="63">
        <v>0</v>
      </c>
      <c r="E56" s="63">
        <v>0</v>
      </c>
      <c r="F56" s="63">
        <v>0</v>
      </c>
      <c r="G56" s="63">
        <v>0</v>
      </c>
      <c r="H56" s="64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63">
        <v>0</v>
      </c>
      <c r="E57" s="63">
        <v>0</v>
      </c>
      <c r="F57" s="63">
        <v>0</v>
      </c>
      <c r="G57" s="63">
        <v>0</v>
      </c>
      <c r="H57" s="64">
        <v>53100</v>
      </c>
      <c r="I57" s="63" t="s">
        <v>117</v>
      </c>
      <c r="J57" s="63"/>
      <c r="K57" s="63">
        <v>191580.99</v>
      </c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244680.99</v>
      </c>
    </row>
    <row r="58" spans="2:18" s="26" customFormat="1" ht="15" customHeight="1" x14ac:dyDescent="0.2">
      <c r="B58" s="70" t="s">
        <v>49</v>
      </c>
      <c r="C58" s="56">
        <v>50000</v>
      </c>
      <c r="D58" s="63">
        <v>0</v>
      </c>
      <c r="E58" s="63">
        <v>0</v>
      </c>
      <c r="F58" s="63">
        <v>0</v>
      </c>
      <c r="G58" s="63">
        <v>0</v>
      </c>
      <c r="H58" s="64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63">
        <v>0</v>
      </c>
      <c r="E59" s="63"/>
      <c r="F59" s="63">
        <v>0</v>
      </c>
      <c r="G59" s="63">
        <v>0</v>
      </c>
      <c r="H59" s="64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4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4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4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4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4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93">
        <f>SUM(D11:D82)</f>
        <v>0</v>
      </c>
      <c r="E83" s="93">
        <v>0</v>
      </c>
      <c r="F83" s="93">
        <f>SUM(F11:F82)</f>
        <v>710224.12</v>
      </c>
      <c r="G83" s="87">
        <f t="shared" ref="G83:I83" si="2">SUM(G11:G82)</f>
        <v>2126926.3600000003</v>
      </c>
      <c r="H83" s="87">
        <f t="shared" si="2"/>
        <v>5345793.8</v>
      </c>
      <c r="I83" s="87">
        <f t="shared" si="2"/>
        <v>1990114.89</v>
      </c>
      <c r="J83" s="87">
        <f>SUM(J11:J82)</f>
        <v>3542999.76</v>
      </c>
      <c r="K83" s="87">
        <f t="shared" ref="K83:Q83" si="3">SUM(K11:K82)</f>
        <v>5068890.2799999993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18784949.210000001</v>
      </c>
    </row>
    <row r="84" spans="2:18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</row>
    <row r="89" spans="2:18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</row>
    <row r="90" spans="2:18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</row>
    <row r="91" spans="2:18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</row>
    <row r="92" spans="2:18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</row>
    <row r="93" spans="2:18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</row>
    <row r="94" spans="2:18" ht="15.75" customHeight="1" x14ac:dyDescent="0.3">
      <c r="B94" s="95" t="s">
        <v>133</v>
      </c>
      <c r="C94" s="95"/>
      <c r="D94" s="95"/>
      <c r="E94" s="95"/>
      <c r="F94" s="95"/>
      <c r="G94" s="97"/>
      <c r="H94" s="98" t="s">
        <v>130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</row>
    <row r="95" spans="2:18" ht="20.25" x14ac:dyDescent="0.3">
      <c r="B95" s="96" t="s">
        <v>132</v>
      </c>
      <c r="C95" s="96"/>
      <c r="D95" s="96"/>
      <c r="E95" s="96"/>
      <c r="F95" s="96"/>
      <c r="G95" s="96"/>
      <c r="H95" s="97" t="s">
        <v>131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</row>
    <row r="96" spans="2:18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</row>
    <row r="97" spans="2:18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</row>
    <row r="98" spans="2:18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</row>
    <row r="100" spans="2:18" x14ac:dyDescent="0.25">
      <c r="B100" s="44"/>
      <c r="C100" s="42"/>
      <c r="D100" s="42"/>
      <c r="E100" s="42"/>
      <c r="F100" s="42"/>
    </row>
    <row r="102" spans="2:18" ht="18.75" x14ac:dyDescent="0.3">
      <c r="B102" s="123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</row>
    <row r="103" spans="2:18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</row>
    <row r="104" spans="2:18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</row>
  </sheetData>
  <mergeCells count="12">
    <mergeCell ref="B1:R1"/>
    <mergeCell ref="B2:R2"/>
    <mergeCell ref="B3:R3"/>
    <mergeCell ref="B4:R4"/>
    <mergeCell ref="B5:R5"/>
    <mergeCell ref="B102:R102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:F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8" t="s">
        <v>97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spans="1:16" ht="21" customHeight="1" x14ac:dyDescent="0.25">
      <c r="A4" s="108" t="s">
        <v>98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</row>
    <row r="5" spans="1:16" x14ac:dyDescent="0.25">
      <c r="A5" s="120" t="s">
        <v>111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</row>
    <row r="6" spans="1:16" ht="15.75" customHeight="1" x14ac:dyDescent="0.25">
      <c r="A6" s="120" t="s">
        <v>92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</row>
    <row r="7" spans="1:16" ht="15.75" customHeight="1" x14ac:dyDescent="0.25">
      <c r="A7" s="120" t="s">
        <v>77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</row>
    <row r="8" spans="1:16" x14ac:dyDescent="0.25">
      <c r="A8" s="121" t="s">
        <v>110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</row>
    <row r="9" spans="1:16" ht="25.5" customHeight="1" x14ac:dyDescent="0.25">
      <c r="A9" s="131" t="s">
        <v>66</v>
      </c>
      <c r="B9" s="132" t="s">
        <v>94</v>
      </c>
      <c r="C9" s="132" t="s">
        <v>93</v>
      </c>
      <c r="D9" s="134" t="s">
        <v>91</v>
      </c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6"/>
    </row>
    <row r="10" spans="1:16" x14ac:dyDescent="0.25">
      <c r="A10" s="131"/>
      <c r="B10" s="133"/>
      <c r="C10" s="133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37" t="s">
        <v>108</v>
      </c>
      <c r="B94" s="137"/>
      <c r="C94" s="137"/>
      <c r="D94" s="137"/>
    </row>
    <row r="95" spans="1:16" x14ac:dyDescent="0.25">
      <c r="A95" s="130" t="s">
        <v>109</v>
      </c>
      <c r="B95" s="130"/>
      <c r="C95" s="130"/>
      <c r="D95" s="130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38" t="s">
        <v>101</v>
      </c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3:17" ht="21" customHeight="1" x14ac:dyDescent="0.25">
      <c r="C4" s="141" t="s">
        <v>98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3:17" ht="15.75" x14ac:dyDescent="0.25">
      <c r="C5" s="143" t="s">
        <v>99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</row>
    <row r="6" spans="3:17" ht="15.75" customHeight="1" x14ac:dyDescent="0.25">
      <c r="C6" s="145" t="s">
        <v>92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</row>
    <row r="7" spans="3:17" ht="15.75" customHeight="1" x14ac:dyDescent="0.25">
      <c r="C7" s="146" t="s">
        <v>77</v>
      </c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</row>
    <row r="8" spans="3:17" ht="21" x14ac:dyDescent="0.25">
      <c r="C8" s="140" t="s">
        <v>100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Keyla Valdez</cp:lastModifiedBy>
  <cp:lastPrinted>2023-04-11T17:12:17Z</cp:lastPrinted>
  <dcterms:created xsi:type="dcterms:W3CDTF">2021-07-29T18:58:50Z</dcterms:created>
  <dcterms:modified xsi:type="dcterms:W3CDTF">2023-07-04T16:35:15Z</dcterms:modified>
</cp:coreProperties>
</file>