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MAYO 2024\"/>
    </mc:Choice>
  </mc:AlternateContent>
  <xr:revisionPtr revIDLastSave="0" documentId="13_ncr:1_{24130723-C082-40F9-85BE-48A6D106CEFC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'102'!$B$1:$W$109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6" l="1"/>
  <c r="W35" i="6" s="1"/>
  <c r="J32" i="6"/>
  <c r="J27" i="6"/>
  <c r="J24" i="6"/>
  <c r="J23" i="6"/>
  <c r="J11" i="6"/>
  <c r="J12" i="6"/>
  <c r="W12" i="6"/>
  <c r="W24" i="6"/>
  <c r="W11" i="6"/>
  <c r="F83" i="6"/>
  <c r="V83" i="6"/>
  <c r="W61" i="6"/>
  <c r="W60" i="6"/>
  <c r="W59" i="6"/>
  <c r="W58" i="6"/>
  <c r="W57" i="6"/>
  <c r="W56" i="6"/>
  <c r="W55" i="6"/>
  <c r="W54" i="6"/>
  <c r="W53" i="6"/>
  <c r="W36" i="6"/>
  <c r="W34" i="6"/>
  <c r="W32" i="6"/>
  <c r="W30" i="6"/>
  <c r="W29" i="6"/>
  <c r="W28" i="6"/>
  <c r="W27" i="6"/>
  <c r="W26" i="6"/>
  <c r="W25" i="6"/>
  <c r="W23" i="6"/>
  <c r="W22" i="6"/>
  <c r="W21" i="6"/>
  <c r="W20" i="6"/>
  <c r="W19" i="6"/>
  <c r="W18" i="6"/>
  <c r="W17" i="6"/>
  <c r="W16" i="6"/>
  <c r="W15" i="6"/>
  <c r="W14" i="6"/>
  <c r="W13" i="6"/>
  <c r="E83" i="6"/>
  <c r="U83" i="6"/>
  <c r="T83" i="6"/>
  <c r="S83" i="6"/>
  <c r="J83" i="6" l="1"/>
  <c r="R83" i="6"/>
  <c r="L83" i="6"/>
  <c r="W37" i="6" l="1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62" i="6"/>
  <c r="W63" i="6"/>
  <c r="W64" i="6"/>
  <c r="W65" i="6"/>
  <c r="W66" i="6"/>
  <c r="W67" i="6"/>
  <c r="W68" i="6"/>
  <c r="W69" i="6"/>
  <c r="W70" i="6"/>
  <c r="W71" i="6"/>
  <c r="W72" i="6"/>
  <c r="W73" i="6"/>
  <c r="W74" i="6"/>
  <c r="W75" i="6"/>
  <c r="W76" i="6"/>
  <c r="W77" i="6"/>
  <c r="W78" i="6"/>
  <c r="W79" i="6"/>
  <c r="W80" i="6"/>
  <c r="W81" i="6"/>
  <c r="W82" i="6"/>
  <c r="W33" i="6"/>
  <c r="W31" i="6"/>
  <c r="Q83" i="6"/>
  <c r="P83" i="6"/>
  <c r="O83" i="6"/>
  <c r="N83" i="6"/>
  <c r="M83" i="6"/>
  <c r="K83" i="6"/>
  <c r="I83" i="6"/>
  <c r="H83" i="6"/>
  <c r="D83" i="6"/>
  <c r="C83" i="6"/>
  <c r="W83" i="6" l="1"/>
  <c r="G83" i="6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<sst xmlns="http://schemas.openxmlformats.org/spreadsheetml/2006/main" count="603" uniqueCount="140">
  <si>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</si>
  <si>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</si>
  <si>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</si>
  <si>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</si>
  <si>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</si>
  <si>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</si>
  <si>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</si>
  <si>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</si>
  <si>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</si>
  <si>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</si>
  <si>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</si>
  <si>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</si>
  <si>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</si>
  <si>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</si>
  <si>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</si>
  <si>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</si>
  <si>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</si>
  <si>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</si>
  <si>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</si>
  <si>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</si>
  <si>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</si>
  <si>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</si>
  <si>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</si>
  <si>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</si>
  <si>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</si>
  <si>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</si>
  <si>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</si>
  <si>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</si>
  <si>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</si>
  <si>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</si>
  <si>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</si>
  <si>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</si>
  <si>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</si>
  <si>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</si>
  <si>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</si>
  <si>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</si>
  <si>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</si>
  <si>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</si>
  <si>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</si>
  <si>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</si>
  <si>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</si>
  <si>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</si>
  <si>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</si>
  <si>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</si>
  <si>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</si>
  <si>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</si>
  <si>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</si>
  <si>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</si>
  <si>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</si>
  <si>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</si>
  <si>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</si>
  <si>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</si>
  <si>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</si>
  <si>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</si>
  <si>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</si>
  <si>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</si>
  <si>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</si>
  <si>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</si>
  <si>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</si>
  <si>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</si>
  <si>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</si>
  <si>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</si>
  <si>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</si>
  <si>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</si>
  <si>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</si>
  <si>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</si>
  <si>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</si>
  <si>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</si>
  <si>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</si>
  <si>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</si>
  <si>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</si>
  <si>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</si>
  <si>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</si>
  <si>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</si>
  <si>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</si>
  <si>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</si>
  <si>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</si>
  <si>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</si>
  <si>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</si>
  <si>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</si>
  <si>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</si>
  <si>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</si>
  <si>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</si>
  <si>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</si>
  <si>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</si>
  <si>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</si>
  <si>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</si>
  <si>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</si>
  <si>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</si>
  <si>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</si>
  <si>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</si>
  <si>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</si>
  <si>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</si>
  <si>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</si>
  <si>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</si>
  <si>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</si>
  <si>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</si>
  <si>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</si>
  <si>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</si>
  <si>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</si>
  <si>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</si>
  <si>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</si>
  <si>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</si>
  <si>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</si>
  <si>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</si>
  <si>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</si>
  <si>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</si>
  <si>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</si>
  <si>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</si>
  <si>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</si>
  <si>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</si>
  <si>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</si>
  <si>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</si>
  <si>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</si>
  <si>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</si>
  <si>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</si>
  <si>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</si>
  <si>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</si>
  <si>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</si>
  <si>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</si>
  <si>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</si>
  <si>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</si>
  <si>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</si>
  <si>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</si>
  <si>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</si>
  <si>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</si>
  <si>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</si>
  <si>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</si>
  <si>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</si>
  <si>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</si>
  <si>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</si>
  <si>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</si>
  <si>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</si>
  <si>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</si>
  <si>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</si>
  <si>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OCTUBRE</t>
  </si>
  <si>
    <t>NOVIEMBRE</t>
  </si>
  <si>
    <t>LIC. HILDA GONZALEZ</t>
  </si>
  <si>
    <t xml:space="preserve">ENC. ADM  Y FINANCIERA </t>
  </si>
  <si>
    <t>CORRESPONDIENTE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</si>
</sst>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23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0" t="s">
        <v>97</v>
      </c>
      <c r="D3" s="111"/>
      <c r="E3" s="111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0" t="s">
        <v>98</v>
      </c>
      <c r="D4" s="111"/>
      <c r="E4" s="111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2" t="s">
        <v>99</v>
      </c>
      <c r="D5" s="113"/>
      <c r="E5" s="113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2" t="s">
        <v>76</v>
      </c>
      <c r="D6" s="113"/>
      <c r="E6" s="113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2" t="s">
        <v>77</v>
      </c>
      <c r="D7" s="113"/>
      <c r="E7" s="113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2"/>
      <c r="D8" s="113"/>
      <c r="E8" s="113"/>
    </row>
    <row r="9" spans="2:16" ht="15" customHeight="1" x14ac:dyDescent="0.25">
      <c r="C9" s="114" t="s">
        <v>66</v>
      </c>
      <c r="D9" s="115" t="s">
        <v>94</v>
      </c>
      <c r="E9" s="115" t="s">
        <v>93</v>
      </c>
      <c r="F9" s="7"/>
    </row>
    <row r="10" spans="2:16" ht="23.25" customHeight="1" x14ac:dyDescent="0.25">
      <c r="C10" s="114"/>
      <c r="D10" s="116"/>
      <c r="E10" s="11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9" t="s">
        <v>106</v>
      </c>
      <c r="E91" s="10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3" t="s">
        <v>95</v>
      </c>
      <c r="D95" s="104"/>
      <c r="E95" s="105"/>
    </row>
    <row r="96" spans="3:5" ht="29.25" customHeight="1" x14ac:dyDescent="0.25">
      <c r="C96" s="106" t="s">
        <v>102</v>
      </c>
      <c r="D96" s="107"/>
      <c r="E96" s="108"/>
    </row>
    <row r="97" spans="3:5" ht="45" customHeight="1" x14ac:dyDescent="0.25">
      <c r="C97" s="103" t="s">
        <v>96</v>
      </c>
      <c r="D97" s="104"/>
      <c r="E97" s="105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2:27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2:27" x14ac:dyDescent="0.25">
      <c r="B3" s="120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23" t="s">
        <v>100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</row>
    <row r="7" spans="2:27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1"/>
    </row>
    <row r="8" spans="2:27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5" t="s">
        <v>124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</row>
    <row r="89" spans="2:18" ht="15.75" customHeight="1" x14ac:dyDescent="0.3">
      <c r="B89" s="126" t="s">
        <v>127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</row>
    <row r="90" spans="2:18" ht="18.75" x14ac:dyDescent="0.3">
      <c r="B90" s="127" t="s">
        <v>122</v>
      </c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5" t="s">
        <v>123</v>
      </c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</row>
    <row r="98" spans="2:18" ht="22.5" customHeight="1" x14ac:dyDescent="0.3">
      <c r="B98" s="126" t="s">
        <v>125</v>
      </c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</row>
    <row r="99" spans="2:18" ht="18.75" x14ac:dyDescent="0.3">
      <c r="B99" s="127" t="s">
        <v>126</v>
      </c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F104"/>
  <sheetViews>
    <sheetView showGridLines="0" tabSelected="1" zoomScale="93" zoomScaleNormal="93" workbookViewId="0">
      <selection activeCell="B14" sqref="B14"/>
    </sheetView>
  </sheetViews>
  <sheetFormatPr baseColWidth="10" defaultColWidth="11.42578125" defaultRowHeight="15" x14ac:dyDescent="0.25"/>
  <cols>
    <col min="1" max="1" width="0.5703125" customWidth="1"/>
    <col min="2" max="2" width="72.7109375" customWidth="1"/>
    <col min="3" max="3" width="15.42578125" customWidth="1"/>
    <col min="4" max="4" width="15.7109375" customWidth="1"/>
    <col min="5" max="5" width="14.85546875" customWidth="1"/>
    <col min="6" max="6" width="20.42578125" customWidth="1"/>
    <col min="7" max="7" width="18.140625" customWidth="1"/>
    <col min="8" max="8" width="19.5703125" customWidth="1"/>
    <col min="9" max="10" width="20.570312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21" width="16.42578125" hidden="1" customWidth="1"/>
    <col min="22" max="22" width="3.42578125" customWidth="1"/>
    <col min="23" max="23" width="15.5703125" customWidth="1"/>
    <col min="26" max="26" width="16" bestFit="1" customWidth="1"/>
  </cols>
  <sheetData>
    <row r="1" spans="2:32" ht="20.25" customHeight="1" x14ac:dyDescent="0.25">
      <c r="B1" s="110" t="s">
        <v>97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</row>
    <row r="2" spans="2:32" ht="15.75" customHeight="1" x14ac:dyDescent="0.25">
      <c r="B2" s="110" t="s">
        <v>98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2:32" x14ac:dyDescent="0.25">
      <c r="B3" s="132" t="s">
        <v>139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</row>
    <row r="4" spans="2:32" ht="15.75" customHeight="1" x14ac:dyDescent="0.25">
      <c r="B4" s="122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</row>
    <row r="5" spans="2:32" ht="15.75" customHeight="1" x14ac:dyDescent="0.25">
      <c r="B5" s="122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</row>
    <row r="6" spans="2:32" x14ac:dyDescent="0.25">
      <c r="B6" s="123">
        <v>102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</row>
    <row r="7" spans="2:32" ht="25.5" customHeight="1" x14ac:dyDescent="0.25">
      <c r="B7" s="117" t="s">
        <v>66</v>
      </c>
      <c r="C7" s="118" t="s">
        <v>94</v>
      </c>
      <c r="D7" s="118" t="s">
        <v>93</v>
      </c>
      <c r="E7" s="118" t="s">
        <v>119</v>
      </c>
      <c r="F7" s="128" t="s">
        <v>91</v>
      </c>
      <c r="G7" s="129"/>
      <c r="H7" s="129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1"/>
    </row>
    <row r="8" spans="2:32" ht="25.5" customHeight="1" x14ac:dyDescent="0.25">
      <c r="B8" s="117"/>
      <c r="C8" s="119"/>
      <c r="D8" s="119"/>
      <c r="E8" s="119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136</v>
      </c>
      <c r="V8" s="75" t="s">
        <v>116</v>
      </c>
      <c r="W8" s="75" t="s">
        <v>78</v>
      </c>
    </row>
    <row r="9" spans="2:32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7"/>
      <c r="Y9" s="7"/>
      <c r="Z9" s="7"/>
      <c r="AA9" s="7"/>
      <c r="AB9" s="7"/>
      <c r="AC9" s="7"/>
      <c r="AD9" s="7"/>
      <c r="AE9" s="7"/>
      <c r="AF9" s="7"/>
    </row>
    <row r="10" spans="2:32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62"/>
      <c r="X10" s="7"/>
      <c r="Y10" s="7"/>
      <c r="Z10" s="7"/>
      <c r="AA10" s="7"/>
      <c r="AB10" s="7"/>
      <c r="AC10" s="7"/>
      <c r="AD10" s="7"/>
      <c r="AE10" s="7"/>
      <c r="AF10" s="7"/>
    </row>
    <row r="11" spans="2:32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36466.67</v>
      </c>
      <c r="G11" s="63">
        <v>429147.67</v>
      </c>
      <c r="H11" s="64">
        <v>819156.7</v>
      </c>
      <c r="I11" s="63">
        <v>509260.39</v>
      </c>
      <c r="J11" s="63">
        <f>635488.84+778604.99</f>
        <v>1414093.83</v>
      </c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71">
        <f>+SUM(F11:V11)</f>
        <v>3208125.2600000002</v>
      </c>
      <c r="X11" s="7"/>
      <c r="Y11" s="7"/>
      <c r="Z11" s="7"/>
      <c r="AA11" s="7"/>
      <c r="AB11" s="7"/>
      <c r="AC11" s="7"/>
      <c r="AD11" s="7"/>
      <c r="AE11" s="7"/>
      <c r="AF11" s="7"/>
    </row>
    <row r="12" spans="2:32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/>
      <c r="G12" s="63"/>
      <c r="H12" s="64"/>
      <c r="I12" s="63"/>
      <c r="J12" s="63">
        <f>104000+3974276.89</f>
        <v>4078276.89</v>
      </c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71">
        <f t="shared" ref="W12:W30" si="0">+SUM(F12:V12)</f>
        <v>4078276.89</v>
      </c>
      <c r="X12" s="56"/>
      <c r="Y12" s="57"/>
      <c r="Z12" s="58"/>
      <c r="AA12" s="58"/>
      <c r="AB12" s="59"/>
      <c r="AC12" s="58"/>
      <c r="AD12" s="58"/>
      <c r="AE12" s="58"/>
      <c r="AF12" s="58"/>
    </row>
    <row r="13" spans="2:32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71">
        <f t="shared" si="0"/>
        <v>0</v>
      </c>
    </row>
    <row r="14" spans="2:32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71">
        <f t="shared" si="0"/>
        <v>0</v>
      </c>
    </row>
    <row r="15" spans="2:32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/>
      <c r="G15" s="63">
        <v>14441.4</v>
      </c>
      <c r="H15" s="64"/>
      <c r="I15" s="63">
        <v>9940</v>
      </c>
      <c r="J15" s="63">
        <v>43665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71">
        <f t="shared" si="0"/>
        <v>68046.399999999994</v>
      </c>
    </row>
    <row r="16" spans="2:32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71">
        <f t="shared" si="0"/>
        <v>0</v>
      </c>
    </row>
    <row r="17" spans="2:23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36696.300000000003</v>
      </c>
      <c r="G17" s="63">
        <v>14600</v>
      </c>
      <c r="H17" s="64">
        <v>29400</v>
      </c>
      <c r="I17" s="63">
        <v>17600</v>
      </c>
      <c r="J17" s="63">
        <v>22000</v>
      </c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71">
        <f t="shared" si="0"/>
        <v>120296.3</v>
      </c>
    </row>
    <row r="18" spans="2:23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>
        <v>473</v>
      </c>
      <c r="G18" s="63"/>
      <c r="H18" s="64">
        <v>5134</v>
      </c>
      <c r="I18" s="63">
        <v>1003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71">
        <f t="shared" si="0"/>
        <v>6610</v>
      </c>
    </row>
    <row r="19" spans="2:23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>
        <v>10200</v>
      </c>
      <c r="G19" s="63">
        <v>55900</v>
      </c>
      <c r="H19" s="64">
        <v>36500</v>
      </c>
      <c r="I19" s="63">
        <v>213351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71">
        <f t="shared" si="0"/>
        <v>315951</v>
      </c>
    </row>
    <row r="20" spans="2:23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>
        <v>4060</v>
      </c>
      <c r="G20" s="63">
        <v>460</v>
      </c>
      <c r="H20" s="64">
        <v>9271.06</v>
      </c>
      <c r="I20" s="63">
        <v>4556.91</v>
      </c>
      <c r="J20" s="63">
        <v>393788.89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71">
        <f t="shared" si="0"/>
        <v>412136.86</v>
      </c>
    </row>
    <row r="21" spans="2:23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4">
        <v>249201.5</v>
      </c>
      <c r="I21" s="63">
        <v>11121.5</v>
      </c>
      <c r="J21" s="63">
        <v>63866.12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71">
        <f t="shared" si="0"/>
        <v>324189.12</v>
      </c>
    </row>
    <row r="22" spans="2:23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/>
      <c r="G22" s="63"/>
      <c r="H22" s="64"/>
      <c r="I22" s="63"/>
      <c r="J22" s="63">
        <v>486422.04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1">
        <f t="shared" si="0"/>
        <v>486422.04</v>
      </c>
    </row>
    <row r="23" spans="2:23" s="26" customFormat="1" ht="21.75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>
        <v>22700.03</v>
      </c>
      <c r="G23" s="63">
        <v>11300</v>
      </c>
      <c r="H23" s="64">
        <v>13195.63</v>
      </c>
      <c r="I23" s="63">
        <v>34017</v>
      </c>
      <c r="J23" s="63">
        <f>14629.42+36580</f>
        <v>51209.42</v>
      </c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71">
        <f t="shared" si="0"/>
        <v>132422.08000000002</v>
      </c>
    </row>
    <row r="24" spans="2:23" s="26" customFormat="1" ht="1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>
        <v>50741.599999999999</v>
      </c>
      <c r="G24" s="63">
        <v>16683.05</v>
      </c>
      <c r="H24" s="64">
        <v>423438.91</v>
      </c>
      <c r="I24" s="63">
        <v>292328.89</v>
      </c>
      <c r="J24" s="63">
        <f>30000+164291.09</f>
        <v>194291.09</v>
      </c>
      <c r="K24" s="63"/>
      <c r="L24" s="101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71">
        <f t="shared" si="0"/>
        <v>977483.53999999992</v>
      </c>
    </row>
    <row r="25" spans="2:23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>
        <v>14300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71">
        <f t="shared" si="0"/>
        <v>14300</v>
      </c>
    </row>
    <row r="26" spans="2:23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71">
        <f t="shared" si="0"/>
        <v>0</v>
      </c>
    </row>
    <row r="27" spans="2:23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>
        <v>768368.79</v>
      </c>
      <c r="G27" s="63">
        <v>785885.15</v>
      </c>
      <c r="H27" s="64">
        <v>751503.02</v>
      </c>
      <c r="I27" s="63">
        <v>1104109.1499999999</v>
      </c>
      <c r="J27" s="63">
        <f>369691.16+714000</f>
        <v>1083691.1599999999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71">
        <f t="shared" si="0"/>
        <v>4493557.2699999996</v>
      </c>
    </row>
    <row r="28" spans="2:23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>
        <v>897</v>
      </c>
      <c r="G28" s="63"/>
      <c r="H28" s="64">
        <v>3773.5</v>
      </c>
      <c r="I28" s="63">
        <v>47211.24</v>
      </c>
      <c r="J28" s="63">
        <v>3000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71">
        <f t="shared" si="0"/>
        <v>54881.74</v>
      </c>
    </row>
    <row r="29" spans="2:23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>
        <v>160</v>
      </c>
      <c r="G29" s="63"/>
      <c r="H29" s="64">
        <v>67371</v>
      </c>
      <c r="I29" s="63"/>
      <c r="J29" s="63">
        <v>1919.95</v>
      </c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71">
        <f t="shared" si="0"/>
        <v>69450.95</v>
      </c>
    </row>
    <row r="30" spans="2:23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>
        <v>8256.67</v>
      </c>
      <c r="G30" s="63"/>
      <c r="H30" s="64">
        <v>4216.91</v>
      </c>
      <c r="I30" s="63">
        <v>24953.17</v>
      </c>
      <c r="J30" s="63">
        <v>2610.75</v>
      </c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71">
        <f t="shared" si="0"/>
        <v>40037.5</v>
      </c>
    </row>
    <row r="31" spans="2:23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>
        <v>1516</v>
      </c>
      <c r="G31" s="63">
        <v>2382.67</v>
      </c>
      <c r="H31" s="64">
        <v>143298.6</v>
      </c>
      <c r="I31" s="63">
        <v>27044.880000000001</v>
      </c>
      <c r="J31" s="63">
        <v>3643.68</v>
      </c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71">
        <f>SUM(F31:U31)</f>
        <v>177885.83000000002</v>
      </c>
    </row>
    <row r="32" spans="2:23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>
        <v>11064.97</v>
      </c>
      <c r="G32" s="63">
        <v>21949.85</v>
      </c>
      <c r="H32" s="64">
        <v>1282217.56</v>
      </c>
      <c r="I32" s="63">
        <v>568283.05000000005</v>
      </c>
      <c r="J32" s="63">
        <f>13855.46+5836.7</f>
        <v>19692.16</v>
      </c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71">
        <f>+SUM(F32:V32)</f>
        <v>1903207.59</v>
      </c>
    </row>
    <row r="33" spans="2:23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>
        <v>27852.19</v>
      </c>
      <c r="G33" s="63">
        <v>3773.8</v>
      </c>
      <c r="H33" s="64">
        <v>1019868.02</v>
      </c>
      <c r="I33" s="63">
        <v>318456.31</v>
      </c>
      <c r="J33" s="63">
        <v>1652</v>
      </c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71">
        <f>+SUM(F33:U33)</f>
        <v>1371602.32</v>
      </c>
    </row>
    <row r="34" spans="2:23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71">
        <f>+SUM(F34:V34)</f>
        <v>0</v>
      </c>
    </row>
    <row r="35" spans="2:23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42841.99</v>
      </c>
      <c r="G35" s="63">
        <v>52051.07</v>
      </c>
      <c r="H35" s="64">
        <v>922719.15</v>
      </c>
      <c r="I35" s="63">
        <v>305328.77</v>
      </c>
      <c r="J35" s="63">
        <f>42653.56+275818.59</f>
        <v>318472.15000000002</v>
      </c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71">
        <f>+SUM(F35:V35)</f>
        <v>1641413.13</v>
      </c>
    </row>
    <row r="36" spans="2:23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71">
        <f>+SUM(F37:V37)</f>
        <v>0</v>
      </c>
    </row>
    <row r="37" spans="2:23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71">
        <f t="shared" ref="W37:W75" si="1">+SUM(F37:Q37)</f>
        <v>0</v>
      </c>
    </row>
    <row r="38" spans="2:23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71">
        <f t="shared" si="1"/>
        <v>0</v>
      </c>
    </row>
    <row r="39" spans="2:23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71">
        <f t="shared" si="1"/>
        <v>0</v>
      </c>
    </row>
    <row r="40" spans="2:23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71">
        <f t="shared" si="1"/>
        <v>0</v>
      </c>
    </row>
    <row r="41" spans="2:23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71">
        <f t="shared" si="1"/>
        <v>0</v>
      </c>
    </row>
    <row r="42" spans="2:23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71">
        <f t="shared" si="1"/>
        <v>0</v>
      </c>
    </row>
    <row r="43" spans="2:23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71">
        <f t="shared" si="1"/>
        <v>0</v>
      </c>
    </row>
    <row r="44" spans="2:23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71">
        <f t="shared" si="1"/>
        <v>0</v>
      </c>
    </row>
    <row r="45" spans="2:23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71">
        <f t="shared" si="1"/>
        <v>0</v>
      </c>
    </row>
    <row r="46" spans="2:23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71">
        <f t="shared" si="1"/>
        <v>0</v>
      </c>
    </row>
    <row r="47" spans="2:23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71">
        <f t="shared" si="1"/>
        <v>0</v>
      </c>
    </row>
    <row r="48" spans="2:23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71">
        <f t="shared" si="1"/>
        <v>0</v>
      </c>
    </row>
    <row r="49" spans="2:23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71">
        <f t="shared" si="1"/>
        <v>0</v>
      </c>
    </row>
    <row r="50" spans="2:23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71">
        <f t="shared" si="1"/>
        <v>0</v>
      </c>
    </row>
    <row r="51" spans="2:23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71">
        <f t="shared" si="1"/>
        <v>0</v>
      </c>
    </row>
    <row r="52" spans="2:23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71">
        <f t="shared" si="1"/>
        <v>0</v>
      </c>
    </row>
    <row r="53" spans="2:23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/>
      <c r="G53" s="63"/>
      <c r="H53" s="64">
        <v>45500.01</v>
      </c>
      <c r="I53" s="63">
        <v>97558.6</v>
      </c>
      <c r="J53" s="63">
        <v>94710.46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71">
        <f>+SUM(F53:V53)</f>
        <v>237769.07</v>
      </c>
    </row>
    <row r="54" spans="2:23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71">
        <f>+SUM(F54:V54)</f>
        <v>0</v>
      </c>
    </row>
    <row r="55" spans="2:23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/>
      <c r="G55" s="63"/>
      <c r="H55" s="64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71">
        <f>+SUM(F55:V55)</f>
        <v>0</v>
      </c>
    </row>
    <row r="56" spans="2:23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71">
        <f>+SUM(F56:V56)</f>
        <v>0</v>
      </c>
    </row>
    <row r="57" spans="2:23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/>
      <c r="G57" s="63"/>
      <c r="H57" s="64"/>
      <c r="I57" s="63">
        <v>3680</v>
      </c>
      <c r="J57" s="63">
        <v>157450.03</v>
      </c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71">
        <f>+SUM(E57:V57)</f>
        <v>161130.03</v>
      </c>
    </row>
    <row r="58" spans="2:23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/>
      <c r="G58" s="63"/>
      <c r="H58" s="64"/>
      <c r="I58" s="63">
        <v>36108</v>
      </c>
      <c r="J58" s="63">
        <v>93102</v>
      </c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71">
        <f>+SUM(F58:V58)</f>
        <v>129210</v>
      </c>
    </row>
    <row r="59" spans="2:23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71">
        <f>+SUM(F59:V59)</f>
        <v>0</v>
      </c>
    </row>
    <row r="60" spans="2:23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71">
        <f>+SUM(F60:V60)</f>
        <v>0</v>
      </c>
    </row>
    <row r="61" spans="2:23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71">
        <f>+SUM(F61:V61)</f>
        <v>0</v>
      </c>
    </row>
    <row r="62" spans="2:23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71">
        <f t="shared" si="1"/>
        <v>0</v>
      </c>
    </row>
    <row r="63" spans="2:23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71">
        <f t="shared" si="1"/>
        <v>0</v>
      </c>
    </row>
    <row r="64" spans="2:23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71">
        <f t="shared" si="1"/>
        <v>0</v>
      </c>
    </row>
    <row r="65" spans="2:23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71">
        <f t="shared" si="1"/>
        <v>0</v>
      </c>
    </row>
    <row r="66" spans="2:23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71">
        <f t="shared" si="1"/>
        <v>0</v>
      </c>
    </row>
    <row r="67" spans="2:23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71">
        <f t="shared" si="1"/>
        <v>0</v>
      </c>
    </row>
    <row r="68" spans="2:23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71">
        <f t="shared" si="1"/>
        <v>0</v>
      </c>
    </row>
    <row r="69" spans="2:23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71">
        <f t="shared" si="1"/>
        <v>0</v>
      </c>
    </row>
    <row r="70" spans="2:23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71">
        <f t="shared" si="1"/>
        <v>0</v>
      </c>
    </row>
    <row r="71" spans="2:23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71">
        <f t="shared" si="1"/>
        <v>0</v>
      </c>
    </row>
    <row r="72" spans="2:23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71">
        <f t="shared" si="1"/>
        <v>0</v>
      </c>
    </row>
    <row r="73" spans="2:23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71">
        <f t="shared" si="1"/>
        <v>0</v>
      </c>
    </row>
    <row r="74" spans="2:23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71">
        <f t="shared" si="1"/>
        <v>0</v>
      </c>
    </row>
    <row r="75" spans="2:23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71">
        <f t="shared" si="1"/>
        <v>0</v>
      </c>
    </row>
    <row r="76" spans="2:23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71">
        <f t="shared" ref="W76:W82" si="2">+SUM(F76:Q76)</f>
        <v>0</v>
      </c>
    </row>
    <row r="77" spans="2:23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71">
        <f t="shared" si="2"/>
        <v>0</v>
      </c>
    </row>
    <row r="78" spans="2:23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71">
        <f t="shared" si="2"/>
        <v>0</v>
      </c>
    </row>
    <row r="79" spans="2:23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71">
        <f t="shared" si="2"/>
        <v>0</v>
      </c>
    </row>
    <row r="80" spans="2:23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71">
        <f t="shared" si="2"/>
        <v>0</v>
      </c>
    </row>
    <row r="81" spans="2:26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71">
        <f t="shared" si="2"/>
        <v>0</v>
      </c>
    </row>
    <row r="82" spans="2:26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71">
        <f t="shared" si="2"/>
        <v>0</v>
      </c>
    </row>
    <row r="83" spans="2:26" ht="15" customHeight="1" x14ac:dyDescent="0.25">
      <c r="B83" s="83" t="s">
        <v>120</v>
      </c>
      <c r="C83" s="84">
        <f>SUM(C11:C82)</f>
        <v>151700000</v>
      </c>
      <c r="D83" s="93">
        <f>SUM(D11:D82)</f>
        <v>0</v>
      </c>
      <c r="E83" s="93">
        <f>SUM(E60:E82)</f>
        <v>0</v>
      </c>
      <c r="F83" s="93">
        <f>SUM(F11:F82)</f>
        <v>1022295.21</v>
      </c>
      <c r="G83" s="87">
        <f t="shared" ref="G83:I83" si="3">SUM(G11:G82)</f>
        <v>1408574.6600000001</v>
      </c>
      <c r="H83" s="87">
        <f t="shared" si="3"/>
        <v>5825765.5700000003</v>
      </c>
      <c r="I83" s="87">
        <f t="shared" si="3"/>
        <v>3640211.86</v>
      </c>
      <c r="J83" s="87">
        <f>SUM(J11:J82)</f>
        <v>8527557.620000001</v>
      </c>
      <c r="K83" s="87">
        <f t="shared" ref="K83:Q83" si="4">SUM(K11:K82)</f>
        <v>0</v>
      </c>
      <c r="L83" s="87">
        <f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>SUM(R11:R82)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0</v>
      </c>
      <c r="W83" s="87">
        <f>+SUM(F83:V83)</f>
        <v>20424404.920000002</v>
      </c>
      <c r="Z83" s="102"/>
    </row>
    <row r="84" spans="2:26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</row>
    <row r="88" spans="2:26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</row>
    <row r="89" spans="2:26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</row>
    <row r="90" spans="2:26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</row>
    <row r="91" spans="2:26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</row>
    <row r="92" spans="2:26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</row>
    <row r="93" spans="2:26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</row>
    <row r="94" spans="2:26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137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</row>
    <row r="95" spans="2:26" ht="20.25" x14ac:dyDescent="0.3">
      <c r="B95" s="96" t="s">
        <v>130</v>
      </c>
      <c r="C95" s="96"/>
      <c r="D95" s="96"/>
      <c r="E95" s="96"/>
      <c r="F95" s="96"/>
      <c r="G95" s="96"/>
      <c r="H95" s="97" t="s">
        <v>138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</row>
    <row r="96" spans="2:26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2:23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2:23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100" spans="2:23" x14ac:dyDescent="0.25">
      <c r="B100" s="44"/>
      <c r="C100" s="42"/>
      <c r="D100" s="42"/>
      <c r="E100" s="42"/>
      <c r="F100" s="42"/>
    </row>
    <row r="102" spans="2:23" ht="18.75" x14ac:dyDescent="0.3"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</row>
    <row r="103" spans="2:23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</row>
    <row r="104" spans="2:23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</row>
  </sheetData>
  <mergeCells count="12">
    <mergeCell ref="B1:W1"/>
    <mergeCell ref="B2:W2"/>
    <mergeCell ref="B3:W3"/>
    <mergeCell ref="B4:W4"/>
    <mergeCell ref="B5:W5"/>
    <mergeCell ref="B102:W102"/>
    <mergeCell ref="B6:W6"/>
    <mergeCell ref="B7:B8"/>
    <mergeCell ref="C7:C8"/>
    <mergeCell ref="D7:D8"/>
    <mergeCell ref="E7:E8"/>
    <mergeCell ref="F7:W7"/>
  </mergeCells>
  <pageMargins left="0.19685039370078741" right="0.23622047244094491" top="0.35433070866141736" bottom="0.74803149606299213" header="0.31496062992125984" footer="0.31496062992125984"/>
  <pageSetup paperSize="5" scale="65" orientation="landscape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0" t="s">
        <v>97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1" customHeight="1" x14ac:dyDescent="0.25">
      <c r="A4" s="110" t="s">
        <v>98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x14ac:dyDescent="0.25">
      <c r="A5" s="122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2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2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23" t="s">
        <v>110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2024-05-14T13:40:18Z</cp:lastPrinted>
  <dcterms:created xsi:type="dcterms:W3CDTF">2021-07-29T18:58:50Z</dcterms:created>
  <dcterms:modified xsi:type="dcterms:W3CDTF">2024-06-19T13:11:27Z</dcterms:modified>
</cp:coreProperties>
</file>