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ABRIL 2026\"/>
    </mc:Choice>
  </mc:AlternateContent>
  <xr:revisionPtr revIDLastSave="0" documentId="8_{A9DEBE49-A71E-4557-90BB-E33E94D75961}" xr6:coauthVersionLast="47" xr6:coauthVersionMax="47" xr10:uidLastSave="{00000000-0000-0000-0000-000000000000}"/>
  <bookViews>
    <workbookView xWindow="-120" yWindow="-120" windowWidth="24240" windowHeight="13140" xr2:uid="{50E9DAB4-B7C9-485F-A3B0-E4D24E2A2B4B}"/>
  </bookViews>
  <sheets>
    <sheet name="SITUACION FINANCIERA" sheetId="1" r:id="rId1"/>
  </sheets>
  <externalReferences>
    <externalReference r:id="rId2"/>
  </externalReferences>
  <definedNames>
    <definedName name="_xlnm.Print_Area" localSheetId="0">'SITUACION FINANCIERA'!$A$1:$L$60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H37" i="1"/>
  <c r="H39" i="1" s="1"/>
  <c r="H41" i="1" s="1"/>
  <c r="H33" i="1"/>
  <c r="J31" i="1"/>
  <c r="J33" i="1" s="1"/>
  <c r="H31" i="1"/>
  <c r="J24" i="1"/>
  <c r="H21" i="1"/>
  <c r="H20" i="1"/>
  <c r="H24" i="1" s="1"/>
  <c r="J17" i="1"/>
  <c r="J26" i="1" s="1"/>
  <c r="H16" i="1"/>
  <c r="H15" i="1"/>
  <c r="H14" i="1"/>
  <c r="H17" i="1" s="1"/>
  <c r="H26" i="1" s="1"/>
  <c r="O28" i="1" s="1"/>
  <c r="O30" i="1" l="1"/>
  <c r="J41" i="1"/>
</calcChain>
</file>

<file path=xl/sharedStrings.xml><?xml version="1.0" encoding="utf-8"?>
<sst xmlns="http://schemas.openxmlformats.org/spreadsheetml/2006/main" count="42" uniqueCount="41">
  <si>
    <t>PARQUE ZOOLOGICO NACIONAL</t>
  </si>
  <si>
    <t xml:space="preserve">ESTADO DE SITUACION FINANCIERA </t>
  </si>
  <si>
    <t>CORRESPONDIENTE ABRIL 2026</t>
  </si>
  <si>
    <t xml:space="preserve">   </t>
  </si>
  <si>
    <t>Mapeo</t>
  </si>
  <si>
    <t>Activos</t>
  </si>
  <si>
    <t>Activos corrientes</t>
  </si>
  <si>
    <t>0001</t>
  </si>
  <si>
    <t xml:space="preserve">Efectivo y equivalentes de efectivo </t>
  </si>
  <si>
    <t>0005</t>
  </si>
  <si>
    <t xml:space="preserve">Inventarios </t>
  </si>
  <si>
    <t xml:space="preserve">Pagos Anticipados </t>
  </si>
  <si>
    <t>Total activos corrientes</t>
  </si>
  <si>
    <t>Activos no corrientes</t>
  </si>
  <si>
    <t>0012</t>
  </si>
  <si>
    <t xml:space="preserve">Propiedad planta y equipo Neto </t>
  </si>
  <si>
    <t>Activos biologicos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</si>
  <si>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</si>
  <si>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</si>
  <si>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</si>
  <si>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</si>
  <si>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</si>
  <si>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</si>
  <si>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</t>
  </si>
  <si>
    <t>Total pasivos corrientes</t>
  </si>
  <si>
    <t>Pasivos no corrientes</t>
  </si>
  <si>
    <t xml:space="preserve">Total pasivos </t>
  </si>
  <si>
    <t xml:space="preserve">Activos Netos/Patrimonio </t>
  </si>
  <si>
    <t>Capital</t>
  </si>
  <si>
    <t>0032</t>
  </si>
  <si>
    <t>Resultados positivos (ahorro) / negativo (desahorro)</t>
  </si>
  <si>
    <t>0033</t>
  </si>
  <si>
    <t xml:space="preserve">Resultados acumulados </t>
  </si>
  <si>
    <t>Total activos netos/patrimonio</t>
  </si>
  <si>
    <t>Total pasivos y activos netos/patrimonio</t>
  </si>
  <si>
    <t>PREPARADO POR:</t>
  </si>
  <si>
    <t>REVISADO Y APROBADO  POR:</t>
  </si>
  <si>
    <t>YALINA GRULLON</t>
  </si>
  <si>
    <t>LIC. HILDA GONZALEZ</t>
  </si>
  <si>
    <t>CONTABILIDAD</t>
  </si>
  <si>
    <t xml:space="preserve">ENC. ADM 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</si>
</sst>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 tint="4.9989318521683403E-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name val="Times New Roman"/>
      <family val="1"/>
    </font>
    <font>
      <sz val="12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rgb="FFC00000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1"/>
      <color theme="0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vertical="center"/>
    </xf>
    <xf numFmtId="39" fontId="9" fillId="2" borderId="0" xfId="0" applyNumberFormat="1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49" fontId="0" fillId="2" borderId="2" xfId="0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10" fillId="2" borderId="0" xfId="1" applyFont="1" applyFill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1" fontId="6" fillId="2" borderId="0" xfId="0" applyNumberFormat="1" applyFont="1" applyFill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10" fillId="2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0" fontId="12" fillId="2" borderId="0" xfId="0" applyFont="1" applyFill="1"/>
    <xf numFmtId="164" fontId="9" fillId="2" borderId="3" xfId="1" applyFont="1" applyFill="1" applyBorder="1" applyAlignment="1">
      <alignment vertical="center"/>
    </xf>
    <xf numFmtId="41" fontId="9" fillId="2" borderId="3" xfId="0" applyNumberFormat="1" applyFont="1" applyFill="1" applyBorder="1" applyAlignment="1">
      <alignment vertical="center"/>
    </xf>
    <xf numFmtId="41" fontId="13" fillId="2" borderId="0" xfId="0" applyNumberFormat="1" applyFont="1" applyFill="1" applyAlignment="1">
      <alignment vertical="center"/>
    </xf>
    <xf numFmtId="41" fontId="9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0" applyNumberFormat="1"/>
    <xf numFmtId="164" fontId="6" fillId="0" borderId="0" xfId="1" applyFont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41" fontId="14" fillId="2" borderId="3" xfId="0" applyNumberFormat="1" applyFont="1" applyFill="1" applyBorder="1" applyAlignment="1">
      <alignment vertical="center"/>
    </xf>
    <xf numFmtId="41" fontId="11" fillId="2" borderId="3" xfId="0" applyNumberFormat="1" applyFont="1" applyFill="1" applyBorder="1" applyAlignment="1">
      <alignment vertical="center"/>
    </xf>
    <xf numFmtId="43" fontId="12" fillId="2" borderId="0" xfId="0" applyNumberFormat="1" applyFont="1" applyFill="1"/>
    <xf numFmtId="41" fontId="13" fillId="2" borderId="3" xfId="0" applyNumberFormat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164" fontId="12" fillId="2" borderId="0" xfId="1" applyFont="1" applyFill="1" applyBorder="1"/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vertical="center"/>
    </xf>
    <xf numFmtId="41" fontId="15" fillId="2" borderId="0" xfId="0" applyNumberFormat="1" applyFont="1" applyFill="1" applyAlignment="1">
      <alignment horizontal="left" vertical="center"/>
    </xf>
    <xf numFmtId="41" fontId="13" fillId="2" borderId="7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1" fillId="2" borderId="0" xfId="1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11" fillId="2" borderId="3" xfId="1" applyFont="1" applyFill="1" applyBorder="1" applyAlignment="1">
      <alignment horizontal="center" vertical="center"/>
    </xf>
    <xf numFmtId="0" fontId="16" fillId="2" borderId="0" xfId="0" applyFont="1" applyFill="1"/>
    <xf numFmtId="164" fontId="11" fillId="2" borderId="0" xfId="1" applyFont="1" applyFill="1" applyBorder="1" applyAlignment="1">
      <alignment vertical="center"/>
    </xf>
    <xf numFmtId="164" fontId="13" fillId="2" borderId="5" xfId="1" applyFont="1" applyFill="1" applyBorder="1" applyAlignment="1">
      <alignment vertical="center"/>
    </xf>
    <xf numFmtId="164" fontId="17" fillId="2" borderId="0" xfId="1" applyFont="1" applyFill="1" applyBorder="1" applyAlignment="1">
      <alignment vertical="center"/>
    </xf>
    <xf numFmtId="164" fontId="16" fillId="2" borderId="0" xfId="1" applyFont="1" applyFill="1" applyBorder="1" applyAlignment="1">
      <alignment vertical="center"/>
    </xf>
    <xf numFmtId="164" fontId="17" fillId="2" borderId="7" xfId="1" applyFont="1" applyFill="1" applyBorder="1" applyAlignment="1">
      <alignment vertical="center"/>
    </xf>
    <xf numFmtId="164" fontId="13" fillId="2" borderId="0" xfId="1" applyFont="1" applyFill="1" applyBorder="1" applyAlignment="1">
      <alignment vertical="center"/>
    </xf>
    <xf numFmtId="41" fontId="18" fillId="2" borderId="0" xfId="0" applyNumberFormat="1" applyFont="1" applyFill="1" applyAlignment="1">
      <alignment vertical="center"/>
    </xf>
    <xf numFmtId="39" fontId="11" fillId="2" borderId="0" xfId="0" applyNumberFormat="1" applyFont="1" applyFill="1" applyAlignment="1">
      <alignment vertical="center"/>
    </xf>
    <xf numFmtId="164" fontId="12" fillId="2" borderId="0" xfId="0" applyNumberFormat="1" applyFont="1" applyFill="1"/>
    <xf numFmtId="164" fontId="6" fillId="2" borderId="0" xfId="1" applyFont="1" applyFill="1" applyAlignment="1">
      <alignment vertical="center"/>
    </xf>
    <xf numFmtId="164" fontId="1" fillId="2" borderId="0" xfId="1" applyFont="1" applyFill="1"/>
    <xf numFmtId="164" fontId="19" fillId="2" borderId="0" xfId="1" applyFont="1" applyFill="1"/>
    <xf numFmtId="164" fontId="17" fillId="2" borderId="3" xfId="1" applyFont="1" applyFill="1" applyBorder="1" applyAlignment="1">
      <alignment vertical="center"/>
    </xf>
    <xf numFmtId="39" fontId="20" fillId="2" borderId="0" xfId="0" applyNumberFormat="1" applyFont="1" applyFill="1" applyAlignment="1">
      <alignment vertical="center"/>
    </xf>
    <xf numFmtId="41" fontId="20" fillId="2" borderId="0" xfId="0" applyNumberFormat="1" applyFont="1" applyFill="1" applyAlignment="1">
      <alignment vertical="center"/>
    </xf>
    <xf numFmtId="49" fontId="0" fillId="2" borderId="8" xfId="0" applyNumberForma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21" fillId="3" borderId="6" xfId="1" applyFont="1" applyFill="1" applyBorder="1" applyAlignment="1">
      <alignment vertical="center"/>
    </xf>
    <xf numFmtId="41" fontId="22" fillId="2" borderId="7" xfId="0" applyNumberFormat="1" applyFont="1" applyFill="1" applyBorder="1" applyAlignment="1">
      <alignment vertical="center"/>
    </xf>
    <xf numFmtId="41" fontId="20" fillId="0" borderId="0" xfId="0" applyNumberFormat="1" applyFont="1" applyAlignment="1">
      <alignment vertical="center"/>
    </xf>
    <xf numFmtId="43" fontId="20" fillId="0" borderId="0" xfId="0" applyNumberFormat="1" applyFont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</cellXfs>
  <cellStyles count="2">
    <cellStyle name="Millares 2 3" xfId="1" xr:uid="{719DC112-D91C-42E2-ADC3-EBA4ECE037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47625</xdr:rowOff>
    </xdr:from>
    <xdr:to>
      <xdr:col>5</xdr:col>
      <xdr:colOff>371475</xdr:colOff>
      <xdr:row>8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5CCA398E-9983-45D3-AC29-9C630744F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9625"/>
          <a:ext cx="1676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676274</xdr:colOff>
      <xdr:row>0</xdr:row>
      <xdr:rowOff>9525</xdr:rowOff>
    </xdr:from>
    <xdr:ext cx="3143251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55C971DA-811B-43AC-95B0-D7C36FC8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9525"/>
          <a:ext cx="3143251" cy="9144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ZOODOM\Contabilidad\NICOLE\ESTADOS%20MENSUALES\2026\MARZO%202026\BALANCE%20GENERAL%20MARZO%202026.xlsx" TargetMode="External"/><Relationship Id="rId1" Type="http://schemas.openxmlformats.org/officeDocument/2006/relationships/externalLinkPath" Target="/NICOLE/ESTADOS%20MENSUALES/2026/MARZO%202026/BALANCE%20GENERAL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11">
          <cell r="E11">
            <v>19913802.18</v>
          </cell>
        </row>
        <row r="20">
          <cell r="D20">
            <v>5982528.8200000003</v>
          </cell>
        </row>
        <row r="24">
          <cell r="D24">
            <v>1351243.55</v>
          </cell>
          <cell r="E24">
            <v>210000</v>
          </cell>
        </row>
        <row r="27">
          <cell r="E27">
            <v>79122306.200000003</v>
          </cell>
        </row>
      </sheetData>
      <sheetData sheetId="1"/>
      <sheetData sheetId="2">
        <row r="26">
          <cell r="F26">
            <v>842349.18999999762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B2FB-5907-4107-8B7F-FFAC864DCD1B}">
  <dimension ref="A1:P84"/>
  <sheetViews>
    <sheetView tabSelected="1" topLeftCell="A2" zoomScaleNormal="100" workbookViewId="0">
      <selection activeCell="H16" sqref="H16"/>
    </sheetView>
  </sheetViews>
  <sheetFormatPr baseColWidth="10" defaultColWidth="11.42578125" defaultRowHeight="15" x14ac:dyDescent="0.25"/>
  <cols>
    <col min="1" max="1" width="8.140625" customWidth="1"/>
    <col min="2" max="2" width="6.85546875" customWidth="1"/>
    <col min="3" max="3" width="2.28515625" customWidth="1"/>
    <col min="4" max="4" width="3" customWidth="1"/>
    <col min="5" max="5" width="4.42578125" customWidth="1"/>
    <col min="6" max="6" width="20.42578125" customWidth="1"/>
    <col min="7" max="7" width="14.7109375" customWidth="1"/>
    <col min="8" max="8" width="39" customWidth="1"/>
    <col min="9" max="9" width="10" customWidth="1"/>
    <col min="10" max="10" width="15.5703125" hidden="1" customWidth="1"/>
    <col min="11" max="11" width="1.5703125" customWidth="1"/>
    <col min="12" max="12" width="18.140625" customWidth="1"/>
    <col min="13" max="13" width="16.42578125" customWidth="1"/>
    <col min="14" max="14" width="14.140625" bestFit="1" customWidth="1"/>
    <col min="15" max="15" width="17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2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</row>
    <row r="6" spans="1:16" ht="18.75" x14ac:dyDescent="0.25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</row>
    <row r="7" spans="1:16" ht="15.75" customHeight="1" x14ac:dyDescent="0.25">
      <c r="A7" s="4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1"/>
      <c r="O7" s="1"/>
      <c r="P7" s="1"/>
    </row>
    <row r="8" spans="1:16" ht="15.75" customHeight="1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"/>
      <c r="N8" s="1"/>
      <c r="O8" s="1"/>
      <c r="P8" s="1"/>
    </row>
    <row r="9" spans="1:16" x14ac:dyDescent="0.25">
      <c r="A9" s="5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"/>
      <c r="N9" s="1"/>
      <c r="O9" s="1"/>
      <c r="P9" s="1"/>
    </row>
    <row r="10" spans="1:16" x14ac:dyDescent="0.25">
      <c r="A10" s="1"/>
      <c r="B10" s="6"/>
      <c r="C10" s="7"/>
      <c r="D10" s="7"/>
      <c r="E10" s="8"/>
      <c r="F10" s="8"/>
      <c r="G10" s="8"/>
      <c r="H10" s="7"/>
      <c r="I10" s="7"/>
      <c r="J10" s="7"/>
      <c r="K10" s="7"/>
      <c r="L10" s="7"/>
      <c r="M10" s="1"/>
      <c r="N10" s="1"/>
      <c r="O10" s="1"/>
      <c r="P10" s="1"/>
    </row>
    <row r="11" spans="1:16" x14ac:dyDescent="0.25">
      <c r="A11" s="1"/>
      <c r="B11" s="6"/>
      <c r="C11" s="7"/>
      <c r="D11" s="7"/>
      <c r="E11" s="7"/>
      <c r="F11" s="7"/>
      <c r="G11" s="7"/>
      <c r="H11" s="9">
        <v>2026</v>
      </c>
      <c r="I11" s="10"/>
      <c r="J11" s="9">
        <v>2017</v>
      </c>
      <c r="K11" s="7"/>
      <c r="L11" s="7"/>
      <c r="M11" s="1"/>
      <c r="N11" s="1"/>
      <c r="O11" s="1"/>
      <c r="P11" s="1"/>
    </row>
    <row r="12" spans="1:16" x14ac:dyDescent="0.25">
      <c r="A12" s="1"/>
      <c r="B12" s="11" t="s">
        <v>4</v>
      </c>
      <c r="C12" s="7"/>
      <c r="D12" s="12" t="s">
        <v>5</v>
      </c>
      <c r="E12" s="13"/>
      <c r="F12" s="13"/>
      <c r="G12" s="13"/>
      <c r="H12" s="14"/>
      <c r="I12" s="15"/>
      <c r="J12" s="15"/>
      <c r="K12" s="7"/>
      <c r="L12" s="7"/>
      <c r="M12" s="1"/>
      <c r="N12" s="1"/>
      <c r="O12" s="1"/>
      <c r="P12" s="1"/>
    </row>
    <row r="13" spans="1:16" x14ac:dyDescent="0.25">
      <c r="A13" s="1"/>
      <c r="B13" s="16"/>
      <c r="C13" s="7"/>
      <c r="D13" s="12" t="s">
        <v>6</v>
      </c>
      <c r="E13" s="13"/>
      <c r="F13" s="13"/>
      <c r="G13" s="13"/>
      <c r="H13" s="15"/>
      <c r="I13" s="15"/>
      <c r="J13" s="15"/>
      <c r="K13" s="7"/>
      <c r="L13" s="7"/>
      <c r="M13" s="1"/>
      <c r="N13" s="1"/>
      <c r="O13" s="1"/>
      <c r="P13" s="1"/>
    </row>
    <row r="14" spans="1:16" x14ac:dyDescent="0.25">
      <c r="A14" s="1"/>
      <c r="B14" s="16" t="s">
        <v>7</v>
      </c>
      <c r="C14" s="7"/>
      <c r="D14" s="17" t="s">
        <v>8</v>
      </c>
      <c r="E14" s="17"/>
      <c r="F14" s="17"/>
      <c r="G14" s="17"/>
      <c r="H14" s="18">
        <f>SUM('[1]BC BALANCE DE COMPROBACION'!E11)</f>
        <v>19913802.18</v>
      </c>
      <c r="I14" s="19"/>
      <c r="J14" s="20">
        <v>2533694</v>
      </c>
      <c r="K14" s="7"/>
      <c r="L14" s="20"/>
      <c r="M14" s="20"/>
      <c r="N14" s="1"/>
      <c r="O14" s="1"/>
      <c r="P14" s="1"/>
    </row>
    <row r="15" spans="1:16" x14ac:dyDescent="0.25">
      <c r="A15" s="1"/>
      <c r="B15" s="16" t="s">
        <v>9</v>
      </c>
      <c r="C15" s="7"/>
      <c r="D15" s="17" t="s">
        <v>10</v>
      </c>
      <c r="E15" s="17"/>
      <c r="F15" s="17"/>
      <c r="G15" s="17"/>
      <c r="H15" s="21">
        <f>SUM('[1]BC BALANCE DE COMPROBACION'!D20)</f>
        <v>5982528.8200000003</v>
      </c>
      <c r="I15" s="19"/>
      <c r="J15" s="20">
        <v>103978</v>
      </c>
      <c r="K15" s="7"/>
      <c r="L15" s="20"/>
      <c r="M15" s="20"/>
      <c r="N15" s="1"/>
      <c r="O15" s="1"/>
      <c r="P15" s="1"/>
    </row>
    <row r="16" spans="1:16" x14ac:dyDescent="0.25">
      <c r="A16" s="1"/>
      <c r="B16" s="16"/>
      <c r="C16" s="7"/>
      <c r="D16" s="17" t="s">
        <v>11</v>
      </c>
      <c r="E16" s="17"/>
      <c r="F16" s="17"/>
      <c r="G16" s="17"/>
      <c r="H16" s="22">
        <f>SUM('[1]BC BALANCE DE COMPROBACION'!E24)</f>
        <v>210000</v>
      </c>
      <c r="I16" s="19"/>
      <c r="J16" s="23">
        <v>0</v>
      </c>
      <c r="K16" s="7"/>
      <c r="L16" s="20"/>
      <c r="M16" s="24"/>
      <c r="N16" s="25"/>
      <c r="O16" s="25"/>
      <c r="P16" s="25"/>
    </row>
    <row r="17" spans="1:16" x14ac:dyDescent="0.25">
      <c r="A17" s="1"/>
      <c r="B17" s="16"/>
      <c r="C17" s="7"/>
      <c r="D17" s="12" t="s">
        <v>12</v>
      </c>
      <c r="E17" s="7"/>
      <c r="F17" s="7"/>
      <c r="G17" s="7"/>
      <c r="H17" s="26">
        <f>+H14+H15+H16</f>
        <v>26106331</v>
      </c>
      <c r="I17" s="19"/>
      <c r="J17" s="27">
        <f>+J14+J15</f>
        <v>2637672</v>
      </c>
      <c r="K17" s="7"/>
      <c r="L17" s="20"/>
      <c r="M17" s="28"/>
      <c r="N17" s="25"/>
      <c r="O17" s="25"/>
      <c r="P17" s="25"/>
    </row>
    <row r="18" spans="1:16" ht="8.1" customHeight="1" x14ac:dyDescent="0.25">
      <c r="A18" s="1"/>
      <c r="B18" s="16"/>
      <c r="C18" s="7"/>
      <c r="D18" s="12"/>
      <c r="E18" s="7"/>
      <c r="F18" s="7"/>
      <c r="G18" s="7"/>
      <c r="H18" s="29"/>
      <c r="I18" s="19"/>
      <c r="J18" s="29"/>
      <c r="K18" s="30"/>
      <c r="L18" s="30"/>
      <c r="M18" s="28"/>
      <c r="N18" s="25"/>
      <c r="O18" s="25"/>
      <c r="P18" s="25"/>
    </row>
    <row r="19" spans="1:16" x14ac:dyDescent="0.25">
      <c r="A19" s="1"/>
      <c r="B19" s="16"/>
      <c r="C19" s="7"/>
      <c r="D19" s="12" t="s">
        <v>13</v>
      </c>
      <c r="E19" s="7"/>
      <c r="F19" s="7"/>
      <c r="G19" s="7"/>
      <c r="H19" s="20"/>
      <c r="I19" s="20"/>
      <c r="J19" s="20"/>
      <c r="K19" s="30"/>
      <c r="L19" s="31"/>
      <c r="M19" s="24"/>
      <c r="N19" s="25"/>
      <c r="O19" s="25"/>
      <c r="P19" s="25"/>
    </row>
    <row r="20" spans="1:16" ht="16.5" customHeight="1" x14ac:dyDescent="0.25">
      <c r="A20" s="1"/>
      <c r="B20" s="16" t="s">
        <v>14</v>
      </c>
      <c r="C20" s="7"/>
      <c r="D20" s="17" t="s">
        <v>15</v>
      </c>
      <c r="E20" s="17"/>
      <c r="F20" s="17"/>
      <c r="G20" s="17"/>
      <c r="H20" s="18">
        <f>SUM('[1]BC BALANCE DE COMPROBACION'!E27)</f>
        <v>79122306.200000003</v>
      </c>
      <c r="I20" s="19"/>
      <c r="J20" s="20">
        <v>26705519</v>
      </c>
      <c r="K20" s="30"/>
      <c r="L20" s="32"/>
      <c r="M20" s="24"/>
      <c r="N20" s="25"/>
      <c r="O20" s="25"/>
      <c r="P20" s="25"/>
    </row>
    <row r="21" spans="1:16" ht="16.5" customHeight="1" x14ac:dyDescent="0.25">
      <c r="A21" s="1"/>
      <c r="B21" s="16"/>
      <c r="C21" s="7"/>
      <c r="D21" s="7" t="s">
        <v>16</v>
      </c>
      <c r="E21" s="7"/>
      <c r="F21" s="7"/>
      <c r="G21" s="7"/>
      <c r="H21" s="18">
        <f>SUM('[1]BC BALANCE DE COMPROBACION'!D24)</f>
        <v>1351243.55</v>
      </c>
      <c r="I21" s="19"/>
      <c r="J21" s="20"/>
      <c r="K21" s="30"/>
      <c r="L21" s="32"/>
      <c r="M21" s="24"/>
      <c r="N21" s="25"/>
      <c r="O21" s="25"/>
      <c r="P21" s="25"/>
    </row>
    <row r="22" spans="1:16" ht="6" customHeight="1" x14ac:dyDescent="0.25">
      <c r="A22" s="1"/>
      <c r="B22" s="16"/>
      <c r="C22" s="7"/>
      <c r="D22" s="7"/>
      <c r="E22" s="7"/>
      <c r="F22" s="7"/>
      <c r="G22" s="7"/>
      <c r="H22" s="20"/>
      <c r="I22" s="33"/>
      <c r="J22" s="24"/>
      <c r="K22" s="34"/>
      <c r="L22" s="24"/>
      <c r="M22" s="24"/>
      <c r="N22" s="25"/>
      <c r="O22" s="25"/>
      <c r="P22" s="25"/>
    </row>
    <row r="23" spans="1:16" ht="3.75" customHeight="1" x14ac:dyDescent="0.25">
      <c r="A23" s="1"/>
      <c r="B23" s="16"/>
      <c r="C23" s="7"/>
      <c r="D23" s="7"/>
      <c r="E23" s="7"/>
      <c r="F23" s="7"/>
      <c r="G23" s="7"/>
      <c r="H23" s="35"/>
      <c r="I23" s="33"/>
      <c r="J23" s="36">
        <v>0</v>
      </c>
      <c r="K23" s="34"/>
      <c r="L23" s="24"/>
      <c r="M23" s="33"/>
      <c r="N23" s="25"/>
      <c r="O23" s="37"/>
      <c r="P23" s="25"/>
    </row>
    <row r="24" spans="1:16" x14ac:dyDescent="0.25">
      <c r="A24" s="1"/>
      <c r="B24" s="16"/>
      <c r="C24" s="7"/>
      <c r="D24" s="12" t="s">
        <v>17</v>
      </c>
      <c r="E24" s="7"/>
      <c r="F24" s="7"/>
      <c r="G24" s="7"/>
      <c r="H24" s="26">
        <f>+H20+H21</f>
        <v>80473549.75</v>
      </c>
      <c r="I24" s="33"/>
      <c r="J24" s="38" t="e">
        <f>+J20+#REF!+J23</f>
        <v>#REF!</v>
      </c>
      <c r="K24" s="24"/>
      <c r="M24" s="24"/>
      <c r="N24" s="25"/>
      <c r="O24" s="37"/>
      <c r="P24" s="25"/>
    </row>
    <row r="25" spans="1:16" x14ac:dyDescent="0.25">
      <c r="A25" s="1"/>
      <c r="B25" s="16"/>
      <c r="C25" s="7"/>
      <c r="D25" s="12"/>
      <c r="E25" s="7"/>
      <c r="F25" s="7"/>
      <c r="G25" s="7"/>
      <c r="H25" s="29"/>
      <c r="I25" s="33"/>
      <c r="J25" s="28"/>
      <c r="K25" s="34"/>
      <c r="L25" s="39"/>
      <c r="M25" s="40"/>
      <c r="N25" s="25"/>
      <c r="O25" s="37"/>
      <c r="P25" s="25"/>
    </row>
    <row r="26" spans="1:16" ht="15.75" thickBot="1" x14ac:dyDescent="0.3">
      <c r="A26" s="1"/>
      <c r="B26" s="16"/>
      <c r="C26" s="7"/>
      <c r="D26" s="41" t="s">
        <v>18</v>
      </c>
      <c r="E26" s="42"/>
      <c r="F26" s="42"/>
      <c r="G26" s="42"/>
      <c r="H26" s="43">
        <f>+H17+H24</f>
        <v>106579880.75</v>
      </c>
      <c r="I26" s="44"/>
      <c r="J26" s="45" t="e">
        <f>+J17+J24</f>
        <v>#REF!</v>
      </c>
      <c r="K26" s="34"/>
      <c r="L26" s="24"/>
      <c r="M26" s="28"/>
      <c r="N26" s="25"/>
      <c r="O26" s="25"/>
      <c r="P26" s="25"/>
    </row>
    <row r="27" spans="1:16" ht="8.1" customHeight="1" thickTop="1" x14ac:dyDescent="0.25">
      <c r="A27" s="1"/>
      <c r="B27" s="16"/>
      <c r="C27" s="7"/>
      <c r="D27" s="7"/>
      <c r="E27" s="7" t="s">
        <v>19</v>
      </c>
      <c r="F27" s="7"/>
      <c r="G27" s="7"/>
      <c r="H27" s="20"/>
      <c r="I27" s="24"/>
      <c r="J27" s="24"/>
      <c r="K27" s="34"/>
      <c r="L27" s="34"/>
      <c r="M27" s="28"/>
      <c r="N27" s="25"/>
      <c r="O27" s="40"/>
      <c r="P27" s="25"/>
    </row>
    <row r="28" spans="1:16" x14ac:dyDescent="0.25">
      <c r="A28" s="1"/>
      <c r="B28" s="16"/>
      <c r="C28" s="7"/>
      <c r="D28" s="46" t="s">
        <v>20</v>
      </c>
      <c r="E28" s="7"/>
      <c r="F28" s="7"/>
      <c r="G28" s="7"/>
      <c r="H28" s="20"/>
      <c r="I28" s="24"/>
      <c r="J28" s="24"/>
      <c r="K28" s="34"/>
      <c r="L28" s="34"/>
      <c r="M28" s="24"/>
      <c r="N28" s="25"/>
      <c r="O28" s="40">
        <f>+H26-H41</f>
        <v>0</v>
      </c>
      <c r="P28" s="25"/>
    </row>
    <row r="29" spans="1:16" x14ac:dyDescent="0.25">
      <c r="A29" s="1"/>
      <c r="B29" s="16"/>
      <c r="C29" s="7"/>
      <c r="D29" s="46" t="s">
        <v>21</v>
      </c>
      <c r="E29" s="7"/>
      <c r="F29" s="7"/>
      <c r="G29" s="7"/>
      <c r="H29" s="19"/>
      <c r="I29" s="33"/>
      <c r="J29" s="33"/>
      <c r="K29" s="34"/>
      <c r="L29" s="47"/>
      <c r="M29" s="33"/>
      <c r="N29" s="34"/>
      <c r="O29" s="48"/>
      <c r="P29" s="25"/>
    </row>
    <row r="30" spans="1:16" ht="15.75" x14ac:dyDescent="0.25">
      <c r="A30" s="1"/>
      <c r="B30" s="16" t="s">
        <v>22</v>
      </c>
      <c r="C30" s="7"/>
      <c r="D30" s="49" t="s">
        <v>23</v>
      </c>
      <c r="E30" s="49"/>
      <c r="F30" s="49"/>
      <c r="G30" s="49"/>
      <c r="H30" s="50">
        <v>961470.15</v>
      </c>
      <c r="I30" s="33"/>
      <c r="J30" s="36">
        <v>2136529</v>
      </c>
      <c r="K30" s="51"/>
      <c r="L30" s="47"/>
      <c r="M30" s="52"/>
      <c r="N30" s="40"/>
      <c r="O30" s="40">
        <f>SUM(H41-H26)</f>
        <v>0</v>
      </c>
      <c r="P30" s="25"/>
    </row>
    <row r="31" spans="1:16" x14ac:dyDescent="0.25">
      <c r="A31" s="1"/>
      <c r="B31" s="16"/>
      <c r="C31" s="7"/>
      <c r="D31" s="46" t="s">
        <v>24</v>
      </c>
      <c r="E31" s="7"/>
      <c r="F31" s="7"/>
      <c r="G31" s="7"/>
      <c r="H31" s="53">
        <f>H30</f>
        <v>961470.15</v>
      </c>
      <c r="I31" s="33"/>
      <c r="J31" s="28">
        <f>+J30</f>
        <v>2136529</v>
      </c>
      <c r="K31" s="34"/>
      <c r="L31" s="47"/>
      <c r="M31" s="24"/>
      <c r="N31" s="40"/>
      <c r="O31" s="40"/>
      <c r="P31" s="25"/>
    </row>
    <row r="32" spans="1:16" ht="15.75" x14ac:dyDescent="0.25">
      <c r="A32" s="1"/>
      <c r="B32" s="16"/>
      <c r="C32" s="7"/>
      <c r="D32" s="46" t="s">
        <v>25</v>
      </c>
      <c r="E32" s="7"/>
      <c r="F32" s="7"/>
      <c r="G32" s="7"/>
      <c r="H32" s="54"/>
      <c r="I32" s="33"/>
      <c r="J32" s="24"/>
      <c r="K32" s="34"/>
      <c r="L32" s="34"/>
      <c r="M32" s="55"/>
      <c r="N32" s="40"/>
      <c r="O32" s="40"/>
      <c r="P32" s="25"/>
    </row>
    <row r="33" spans="1:16" ht="15.75" thickBot="1" x14ac:dyDescent="0.3">
      <c r="A33" s="1"/>
      <c r="B33" s="16"/>
      <c r="C33" s="7"/>
      <c r="D33" s="46" t="s">
        <v>26</v>
      </c>
      <c r="E33" s="7"/>
      <c r="F33" s="7"/>
      <c r="G33" s="7"/>
      <c r="H33" s="56">
        <f>+H31</f>
        <v>961470.15</v>
      </c>
      <c r="I33" s="44"/>
      <c r="J33" s="45">
        <f>+J31</f>
        <v>2136529</v>
      </c>
      <c r="K33" s="24"/>
      <c r="L33" s="57"/>
      <c r="M33" s="24"/>
      <c r="N33" s="25"/>
      <c r="O33" s="25"/>
    </row>
    <row r="34" spans="1:16" ht="15.75" thickTop="1" x14ac:dyDescent="0.25">
      <c r="A34" s="1"/>
      <c r="B34" s="16"/>
      <c r="C34" s="7"/>
      <c r="D34" s="46"/>
      <c r="E34" s="7"/>
      <c r="F34" s="7"/>
      <c r="G34" s="7"/>
      <c r="H34" s="58"/>
      <c r="I34" s="24"/>
      <c r="J34" s="24"/>
      <c r="K34" s="34"/>
      <c r="L34" s="59"/>
      <c r="M34" s="60"/>
      <c r="N34" s="60"/>
      <c r="O34" s="25"/>
    </row>
    <row r="35" spans="1:16" x14ac:dyDescent="0.25">
      <c r="A35" s="1"/>
      <c r="B35" s="16"/>
      <c r="C35" s="7"/>
      <c r="D35" s="46" t="s">
        <v>27</v>
      </c>
      <c r="E35" s="7"/>
      <c r="F35" s="7"/>
      <c r="G35" s="7"/>
      <c r="H35" s="20"/>
      <c r="I35" s="24"/>
      <c r="J35" s="24"/>
      <c r="K35" s="34"/>
      <c r="L35" s="28"/>
      <c r="M35" s="25"/>
      <c r="N35" s="25"/>
      <c r="O35" s="25"/>
    </row>
    <row r="36" spans="1:16" x14ac:dyDescent="0.25">
      <c r="A36" s="1"/>
      <c r="B36" s="16"/>
      <c r="C36" s="7"/>
      <c r="D36" s="17" t="s">
        <v>28</v>
      </c>
      <c r="E36" s="17"/>
      <c r="F36" s="17"/>
      <c r="G36" s="17"/>
      <c r="H36" s="61">
        <v>156228</v>
      </c>
      <c r="I36" s="24"/>
      <c r="J36" s="24">
        <v>156228</v>
      </c>
      <c r="K36" s="34"/>
      <c r="L36" s="28"/>
      <c r="M36" s="25"/>
      <c r="N36" s="25"/>
      <c r="O36" s="25"/>
    </row>
    <row r="37" spans="1:16" x14ac:dyDescent="0.25">
      <c r="A37" s="1"/>
      <c r="B37" s="16" t="s">
        <v>29</v>
      </c>
      <c r="C37" s="7"/>
      <c r="D37" s="7" t="s">
        <v>30</v>
      </c>
      <c r="E37" s="7"/>
      <c r="F37" s="7"/>
      <c r="G37" s="7"/>
      <c r="H37" s="62">
        <f>+'[1]RENDIMIENTO FINANCIERO'!F26</f>
        <v>842349.18999999762</v>
      </c>
      <c r="I37" s="33"/>
      <c r="J37" s="24">
        <v>5556025</v>
      </c>
      <c r="K37" s="24"/>
      <c r="L37" s="28"/>
      <c r="M37" s="25"/>
      <c r="N37" s="60"/>
      <c r="O37" s="25"/>
    </row>
    <row r="38" spans="1:16" x14ac:dyDescent="0.25">
      <c r="A38" s="1"/>
      <c r="B38" s="16" t="s">
        <v>31</v>
      </c>
      <c r="C38" s="7"/>
      <c r="D38" s="17" t="s">
        <v>32</v>
      </c>
      <c r="E38" s="17"/>
      <c r="F38" s="17"/>
      <c r="G38" s="17"/>
      <c r="H38" s="63">
        <v>104619833.41</v>
      </c>
      <c r="I38" s="25"/>
      <c r="J38" s="36">
        <v>21494424</v>
      </c>
      <c r="K38" s="24"/>
      <c r="L38" s="37"/>
      <c r="M38" s="28"/>
      <c r="N38" s="25"/>
      <c r="O38" s="25"/>
      <c r="P38" s="25"/>
    </row>
    <row r="39" spans="1:16" x14ac:dyDescent="0.25">
      <c r="A39" s="1"/>
      <c r="B39" s="16"/>
      <c r="C39" s="7"/>
      <c r="D39" s="46" t="s">
        <v>33</v>
      </c>
      <c r="E39" s="7"/>
      <c r="F39" s="7"/>
      <c r="G39" s="7"/>
      <c r="H39" s="64">
        <f>+H36+H37+H38</f>
        <v>105618410.59999999</v>
      </c>
      <c r="I39" s="44"/>
      <c r="J39" s="38">
        <f>SUM(J36:J38)</f>
        <v>27206677</v>
      </c>
      <c r="K39" s="24"/>
      <c r="L39" s="24"/>
      <c r="M39" s="28"/>
      <c r="N39" s="25"/>
      <c r="O39" s="25"/>
      <c r="P39" s="25"/>
    </row>
    <row r="40" spans="1:16" x14ac:dyDescent="0.25">
      <c r="A40" s="1"/>
      <c r="B40" s="16"/>
      <c r="C40" s="7"/>
      <c r="D40" s="12"/>
      <c r="E40" s="7"/>
      <c r="F40" s="7"/>
      <c r="G40" s="7"/>
      <c r="H40" s="15"/>
      <c r="I40" s="65"/>
      <c r="J40" s="65"/>
      <c r="K40" s="66"/>
      <c r="L40" s="66"/>
      <c r="M40" s="25"/>
      <c r="N40" s="25"/>
      <c r="O40" s="25"/>
      <c r="P40" s="25"/>
    </row>
    <row r="41" spans="1:16" ht="17.25" thickBot="1" x14ac:dyDescent="0.3">
      <c r="A41" s="1"/>
      <c r="B41" s="67"/>
      <c r="C41" s="7"/>
      <c r="D41" s="68" t="s">
        <v>34</v>
      </c>
      <c r="E41" s="69"/>
      <c r="F41" s="69"/>
      <c r="G41" s="70"/>
      <c r="H41" s="71">
        <f>H39+H33</f>
        <v>106579880.75</v>
      </c>
      <c r="I41" s="65"/>
      <c r="J41" s="72">
        <f>+J39+J33</f>
        <v>29343206</v>
      </c>
      <c r="K41" s="73"/>
      <c r="L41" s="74"/>
      <c r="M41" s="25"/>
      <c r="N41" s="25"/>
      <c r="O41" s="25"/>
      <c r="P41" s="25"/>
    </row>
    <row r="42" spans="1:16" ht="15.75" thickTop="1" x14ac:dyDescent="0.25">
      <c r="A42" s="1"/>
      <c r="B42" s="75"/>
      <c r="C42" s="7"/>
      <c r="D42" s="12"/>
      <c r="E42" s="7"/>
      <c r="F42" s="7"/>
      <c r="G42" s="7"/>
      <c r="H42" s="29"/>
      <c r="I42" s="15"/>
      <c r="J42" s="29"/>
      <c r="K42" s="30"/>
      <c r="L42" s="76"/>
      <c r="M42" s="25"/>
      <c r="N42" s="25"/>
      <c r="O42" s="25"/>
      <c r="P42" s="25"/>
    </row>
    <row r="43" spans="1:16" x14ac:dyDescent="0.25">
      <c r="A43" s="1"/>
      <c r="B43" s="75"/>
      <c r="C43" s="7"/>
      <c r="D43" s="12"/>
      <c r="E43" s="7"/>
      <c r="F43" s="7"/>
      <c r="G43" s="7"/>
      <c r="H43" s="29"/>
      <c r="I43" s="15"/>
      <c r="J43" s="29"/>
      <c r="K43" s="30"/>
      <c r="L43" s="76"/>
      <c r="M43" s="25"/>
      <c r="N43" s="25"/>
      <c r="O43" s="25"/>
      <c r="P43" s="25"/>
    </row>
    <row r="44" spans="1:16" x14ac:dyDescent="0.25">
      <c r="A44" s="1"/>
      <c r="B44" s="75"/>
      <c r="C44" s="7"/>
      <c r="D44" s="12"/>
      <c r="E44" s="7"/>
      <c r="F44" s="7"/>
      <c r="G44" s="7"/>
      <c r="H44" s="29"/>
      <c r="I44" s="15"/>
      <c r="J44" s="29"/>
      <c r="K44" s="30"/>
      <c r="L44" s="76"/>
      <c r="M44" s="25"/>
      <c r="N44" s="25"/>
      <c r="O44" s="25"/>
      <c r="P44" s="25"/>
    </row>
    <row r="45" spans="1:16" x14ac:dyDescent="0.25">
      <c r="A45" s="1"/>
      <c r="B45" s="75"/>
      <c r="C45" s="7"/>
      <c r="D45" s="12"/>
      <c r="E45" s="7"/>
      <c r="F45" s="7"/>
      <c r="G45" s="7"/>
      <c r="H45" s="29"/>
      <c r="I45" s="15"/>
      <c r="J45" s="29"/>
      <c r="K45" s="30"/>
      <c r="L45" s="76"/>
      <c r="M45" s="25"/>
      <c r="N45" s="25"/>
      <c r="O45" s="25"/>
      <c r="P45" s="25"/>
    </row>
    <row r="46" spans="1:16" x14ac:dyDescent="0.25">
      <c r="A46" s="1"/>
      <c r="B46" s="6"/>
      <c r="C46" s="7"/>
      <c r="D46" s="12"/>
      <c r="E46" s="7"/>
      <c r="F46" s="7"/>
      <c r="G46" s="7"/>
      <c r="H46" s="29"/>
      <c r="I46" s="15"/>
      <c r="J46" s="29"/>
      <c r="K46" s="30"/>
      <c r="L46" s="76"/>
      <c r="M46" s="25"/>
      <c r="N46" s="25"/>
      <c r="O46" s="25"/>
      <c r="P46" s="25"/>
    </row>
    <row r="47" spans="1:16" x14ac:dyDescent="0.25">
      <c r="C47" s="77" t="s">
        <v>35</v>
      </c>
      <c r="D47" s="77"/>
      <c r="E47" s="77"/>
      <c r="F47" s="77"/>
      <c r="H47" s="77" t="s">
        <v>36</v>
      </c>
      <c r="I47" s="7"/>
      <c r="J47" s="29"/>
      <c r="K47" s="30"/>
      <c r="L47" s="78"/>
      <c r="M47" s="1"/>
      <c r="N47" s="1"/>
      <c r="O47" s="1"/>
      <c r="P47" s="1"/>
    </row>
    <row r="48" spans="1:16" x14ac:dyDescent="0.25">
      <c r="C48" s="77"/>
      <c r="D48" s="77"/>
      <c r="E48" s="77"/>
      <c r="F48" s="77"/>
      <c r="H48" s="77"/>
      <c r="I48" s="7"/>
      <c r="J48" s="29"/>
      <c r="K48" s="30"/>
      <c r="L48" s="78"/>
      <c r="M48" s="1"/>
      <c r="N48" s="1"/>
      <c r="O48" s="1"/>
      <c r="P48" s="1"/>
    </row>
    <row r="49" spans="1:16" x14ac:dyDescent="0.25">
      <c r="C49" s="77"/>
      <c r="D49" s="77"/>
      <c r="E49" s="77"/>
      <c r="F49" s="77"/>
      <c r="H49" s="77"/>
      <c r="I49" s="7"/>
      <c r="J49" s="29"/>
      <c r="K49" s="30"/>
      <c r="L49" s="78"/>
      <c r="M49" s="1"/>
      <c r="N49" s="1"/>
      <c r="O49" s="1"/>
      <c r="P49" s="1"/>
    </row>
    <row r="50" spans="1:16" x14ac:dyDescent="0.25">
      <c r="C50" s="77"/>
      <c r="D50" s="77"/>
      <c r="E50" s="77"/>
      <c r="F50" s="77"/>
      <c r="H50" s="77"/>
      <c r="I50" s="7"/>
      <c r="J50" s="29"/>
      <c r="K50" s="30"/>
      <c r="L50" s="78"/>
      <c r="M50" s="1"/>
      <c r="N50" s="1"/>
      <c r="O50" s="1"/>
      <c r="P50" s="1"/>
    </row>
    <row r="51" spans="1:16" x14ac:dyDescent="0.25">
      <c r="C51" s="77"/>
      <c r="D51" s="77"/>
      <c r="E51" s="77"/>
      <c r="F51" s="77"/>
      <c r="H51" s="77"/>
      <c r="I51" s="7"/>
      <c r="J51" s="29"/>
      <c r="K51" s="30"/>
      <c r="L51" s="78"/>
      <c r="M51" s="1"/>
      <c r="N51" s="1"/>
      <c r="O51" s="1"/>
      <c r="P51" s="1"/>
    </row>
    <row r="52" spans="1:16" x14ac:dyDescent="0.25">
      <c r="A52" s="1"/>
      <c r="C52" s="7" t="s">
        <v>37</v>
      </c>
      <c r="D52" s="12"/>
      <c r="F52" s="1"/>
      <c r="H52" s="7" t="s">
        <v>38</v>
      </c>
      <c r="I52" s="79"/>
      <c r="J52" s="29"/>
      <c r="K52" s="7"/>
      <c r="L52" s="7"/>
      <c r="M52" s="1"/>
      <c r="N52" s="1"/>
      <c r="O52" s="1"/>
      <c r="P52" s="1"/>
    </row>
    <row r="53" spans="1:16" x14ac:dyDescent="0.25">
      <c r="A53" s="1"/>
      <c r="C53" s="79" t="s">
        <v>39</v>
      </c>
      <c r="D53" s="12"/>
      <c r="E53" s="80"/>
      <c r="F53" s="80"/>
      <c r="G53" s="80"/>
      <c r="H53" s="79" t="s">
        <v>40</v>
      </c>
      <c r="I53" s="15"/>
      <c r="J53" s="29"/>
      <c r="K53" s="7"/>
      <c r="L53" s="7"/>
      <c r="M53" s="1"/>
      <c r="N53" s="1"/>
      <c r="O53" s="1"/>
      <c r="P53" s="1"/>
    </row>
    <row r="54" spans="1:16" x14ac:dyDescent="0.25">
      <c r="A54" s="1"/>
      <c r="B54" s="6"/>
      <c r="C54" s="7"/>
      <c r="D54" s="12"/>
      <c r="E54" s="80"/>
      <c r="F54" s="80"/>
      <c r="G54" s="80"/>
      <c r="H54" s="1"/>
      <c r="I54" s="15"/>
      <c r="J54" s="29"/>
      <c r="K54" s="7"/>
      <c r="L54" s="7"/>
      <c r="M54" s="1"/>
      <c r="N54" s="1"/>
      <c r="O54" s="1"/>
      <c r="P54" s="1"/>
    </row>
    <row r="55" spans="1:16" ht="15.75" x14ac:dyDescent="0.25">
      <c r="A55" s="1"/>
      <c r="B55" s="81"/>
      <c r="C55" s="82"/>
      <c r="D55" s="82"/>
      <c r="E55" s="83"/>
      <c r="F55" s="83"/>
      <c r="G55" s="83"/>
      <c r="H55" s="84"/>
      <c r="I55" s="7"/>
      <c r="J55" s="7"/>
      <c r="K55" s="7"/>
      <c r="L55" s="7"/>
      <c r="M55" s="1"/>
      <c r="N55" s="1"/>
      <c r="O55" s="1"/>
      <c r="P55" s="1"/>
    </row>
    <row r="56" spans="1:16" ht="15.75" customHeight="1" x14ac:dyDescent="0.25">
      <c r="A56" s="1"/>
      <c r="C56" s="77"/>
      <c r="D56" s="77"/>
      <c r="E56" s="77"/>
      <c r="F56" s="77"/>
      <c r="H56" s="7"/>
      <c r="I56" s="7"/>
      <c r="J56" s="7"/>
      <c r="K56" s="7"/>
      <c r="L56" s="7"/>
      <c r="M56" s="1"/>
      <c r="N56" s="1"/>
      <c r="O56" s="1"/>
      <c r="P56" s="1"/>
    </row>
    <row r="57" spans="1:16" ht="15" customHeight="1" x14ac:dyDescent="0.25">
      <c r="A57" s="1"/>
      <c r="B57" s="77"/>
      <c r="C57" s="77"/>
      <c r="D57" s="77"/>
      <c r="E57" s="77"/>
      <c r="F57" s="77"/>
      <c r="H57" s="79"/>
      <c r="I57" s="79"/>
      <c r="J57" s="7"/>
      <c r="K57" s="7"/>
      <c r="L57" s="7"/>
      <c r="M57" s="1"/>
      <c r="N57" s="1"/>
      <c r="O57" s="1"/>
      <c r="P57" s="1"/>
    </row>
    <row r="58" spans="1:16" ht="15.75" x14ac:dyDescent="0.25">
      <c r="A58" s="1"/>
      <c r="B58" s="85"/>
      <c r="C58" s="7"/>
      <c r="D58" s="7"/>
      <c r="E58" s="1"/>
      <c r="F58" s="1"/>
      <c r="G58" s="85"/>
      <c r="H58" s="1" t="s">
        <v>19</v>
      </c>
      <c r="I58" s="7"/>
      <c r="J58" s="7"/>
      <c r="K58" s="7"/>
      <c r="L58" s="7"/>
      <c r="M58" s="1"/>
      <c r="N58" s="1"/>
      <c r="O58" s="1"/>
      <c r="P58" s="1"/>
    </row>
    <row r="59" spans="1:16" ht="15.75" x14ac:dyDescent="0.25">
      <c r="A59" s="1"/>
      <c r="B59" s="1"/>
      <c r="C59" s="7"/>
      <c r="D59" s="7"/>
      <c r="E59" s="84"/>
      <c r="F59" s="84"/>
      <c r="G59" s="1"/>
      <c r="H59" s="7"/>
      <c r="I59" s="7"/>
      <c r="J59" s="7"/>
      <c r="K59" s="7"/>
      <c r="L59" s="7"/>
      <c r="M59" s="1"/>
      <c r="N59" s="1"/>
      <c r="O59" s="1"/>
      <c r="P59" s="1"/>
    </row>
    <row r="60" spans="1:16" ht="15.75" customHeight="1" x14ac:dyDescent="0.25">
      <c r="A60" s="1"/>
      <c r="B60" s="6"/>
      <c r="C60" s="7"/>
      <c r="D60" s="7"/>
      <c r="E60" s="84"/>
      <c r="F60" s="84"/>
      <c r="G60" s="1"/>
      <c r="H60" s="7"/>
      <c r="I60" s="6"/>
      <c r="J60" s="7"/>
      <c r="K60" s="7"/>
      <c r="L60" s="7"/>
      <c r="M60" s="1"/>
      <c r="N60" s="1"/>
      <c r="O60" s="1"/>
      <c r="P60" s="1"/>
    </row>
    <row r="61" spans="1:16" ht="15.75" customHeight="1" x14ac:dyDescent="0.25">
      <c r="A61" s="1"/>
      <c r="B61" s="6"/>
      <c r="C61" s="7"/>
      <c r="D61" s="7"/>
      <c r="E61" s="84"/>
      <c r="F61" s="84"/>
      <c r="G61" s="1"/>
      <c r="H61" s="7"/>
      <c r="I61" s="6"/>
      <c r="J61" s="7"/>
      <c r="K61" s="7"/>
      <c r="L61" s="7"/>
    </row>
    <row r="62" spans="1:16" ht="15.75" x14ac:dyDescent="0.25">
      <c r="A62" s="1"/>
      <c r="B62" s="6"/>
      <c r="C62" s="7"/>
      <c r="D62" s="7"/>
      <c r="E62" s="84"/>
      <c r="F62" s="84"/>
      <c r="G62" s="1"/>
      <c r="H62" s="7"/>
      <c r="I62" s="7"/>
      <c r="J62" s="7"/>
      <c r="K62" s="7"/>
      <c r="L62" s="7"/>
    </row>
    <row r="63" spans="1:16" ht="15.75" x14ac:dyDescent="0.25">
      <c r="A63" s="1"/>
      <c r="B63" s="6"/>
      <c r="C63" s="7"/>
      <c r="D63" s="7"/>
      <c r="E63" s="84"/>
      <c r="F63" s="84"/>
      <c r="G63" s="1"/>
      <c r="H63" s="7"/>
      <c r="I63" s="6"/>
      <c r="J63" s="7"/>
      <c r="K63" s="7"/>
      <c r="L63" s="7"/>
    </row>
    <row r="64" spans="1:16" ht="15.75" x14ac:dyDescent="0.25">
      <c r="A64" s="1"/>
      <c r="B64" s="6"/>
      <c r="C64" s="7"/>
      <c r="D64" s="7"/>
      <c r="E64" s="84"/>
      <c r="F64" s="84"/>
      <c r="G64" s="1"/>
      <c r="H64" s="7"/>
      <c r="I64" s="7"/>
      <c r="J64" s="7"/>
      <c r="K64" s="7"/>
      <c r="L64" s="7"/>
    </row>
    <row r="65" spans="1:12" ht="15.75" x14ac:dyDescent="0.25">
      <c r="A65" s="1"/>
      <c r="B65" s="6"/>
      <c r="C65" s="7"/>
      <c r="D65" s="7"/>
      <c r="E65" s="84"/>
      <c r="F65" s="84"/>
      <c r="G65" s="1"/>
      <c r="H65" s="7"/>
      <c r="I65" s="7"/>
      <c r="J65" s="7"/>
      <c r="K65" s="7"/>
      <c r="L65" s="7"/>
    </row>
    <row r="66" spans="1:12" ht="15.75" x14ac:dyDescent="0.25">
      <c r="A66" s="1"/>
      <c r="B66" s="6"/>
      <c r="C66" s="7"/>
      <c r="D66" s="7"/>
      <c r="E66" s="84"/>
      <c r="F66" s="84"/>
      <c r="G66" s="1"/>
      <c r="H66" s="7"/>
      <c r="I66" s="7"/>
      <c r="J66" s="7"/>
      <c r="K66" s="7"/>
      <c r="L66" s="7"/>
    </row>
    <row r="67" spans="1:12" x14ac:dyDescent="0.25">
      <c r="B67" s="86"/>
      <c r="C67" s="30"/>
      <c r="D67" s="30"/>
      <c r="H67" s="30"/>
      <c r="I67" s="30"/>
      <c r="J67" s="30"/>
      <c r="K67" s="30"/>
      <c r="L67" s="30"/>
    </row>
    <row r="68" spans="1:12" ht="15.75" x14ac:dyDescent="0.25">
      <c r="B68" s="86"/>
      <c r="C68" s="30"/>
      <c r="D68" s="30"/>
      <c r="E68" s="87"/>
      <c r="F68" s="87"/>
      <c r="H68" s="30"/>
      <c r="I68" s="30"/>
      <c r="J68" s="30"/>
      <c r="K68" s="30"/>
      <c r="L68" s="30"/>
    </row>
    <row r="69" spans="1:12" ht="15.75" x14ac:dyDescent="0.25">
      <c r="B69" s="86"/>
      <c r="C69" s="30"/>
      <c r="D69" s="30"/>
      <c r="H69" s="88"/>
      <c r="I69" s="30"/>
      <c r="J69" s="30"/>
      <c r="K69" s="30"/>
      <c r="L69" s="30"/>
    </row>
    <row r="71" spans="1:12" ht="15.75" x14ac:dyDescent="0.25">
      <c r="E71" s="87"/>
      <c r="F71" s="87"/>
    </row>
    <row r="72" spans="1:12" ht="15.75" x14ac:dyDescent="0.25">
      <c r="E72" s="87"/>
      <c r="F72" s="87"/>
    </row>
    <row r="73" spans="1:12" ht="15.75" x14ac:dyDescent="0.25">
      <c r="E73" s="87"/>
      <c r="F73" s="87"/>
    </row>
    <row r="74" spans="1:12" ht="15.75" x14ac:dyDescent="0.25">
      <c r="E74" s="87"/>
      <c r="F74" s="87"/>
    </row>
    <row r="75" spans="1:12" ht="15.75" x14ac:dyDescent="0.25">
      <c r="E75" s="87"/>
      <c r="F75" s="87"/>
    </row>
    <row r="76" spans="1:12" ht="15.75" x14ac:dyDescent="0.25">
      <c r="E76" s="87"/>
      <c r="F76" s="87"/>
    </row>
    <row r="77" spans="1:12" ht="15.75" x14ac:dyDescent="0.25">
      <c r="E77" s="87"/>
      <c r="F77" s="87"/>
    </row>
    <row r="78" spans="1:12" ht="15.75" x14ac:dyDescent="0.25">
      <c r="E78" s="87"/>
      <c r="F78" s="87"/>
    </row>
    <row r="82" spans="5:6" ht="15.75" x14ac:dyDescent="0.25">
      <c r="E82" s="87"/>
      <c r="F82" s="87"/>
    </row>
    <row r="83" spans="5:6" x14ac:dyDescent="0.25">
      <c r="E83" s="89"/>
      <c r="F83" s="89"/>
    </row>
    <row r="84" spans="5:6" x14ac:dyDescent="0.25">
      <c r="E84" s="89"/>
      <c r="F84" s="89"/>
    </row>
  </sheetData>
  <mergeCells count="14">
    <mergeCell ref="D38:G38"/>
    <mergeCell ref="D41:G41"/>
    <mergeCell ref="D15:G15"/>
    <mergeCell ref="D16:G16"/>
    <mergeCell ref="D20:G20"/>
    <mergeCell ref="D26:G26"/>
    <mergeCell ref="D30:G30"/>
    <mergeCell ref="D36:G36"/>
    <mergeCell ref="A5:H5"/>
    <mergeCell ref="A6:L6"/>
    <mergeCell ref="A7:L7"/>
    <mergeCell ref="A8:L8"/>
    <mergeCell ref="A9:L9"/>
    <mergeCell ref="D14:G14"/>
  </mergeCells>
  <pageMargins left="0.23622047244094491" right="0.23622047244094491" top="0.74803149606299213" bottom="0.74803149606299213" header="0.31496062992125984" footer="0.31496062992125984"/>
  <pageSetup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 FINANCIERA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2026-05-20T12:50:58Z</dcterms:created>
  <dcterms:modified xsi:type="dcterms:W3CDTF">2026-05-20T12:52:15Z</dcterms:modified>
</cp:coreProperties>
</file>